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fodere394-my.sharepoint.com/personal/tad_davies_fodereconsulting_com/Documents/0 - Marketing/AFCOM/2020 - AFCOM Webinar - DC Cost Modeling/Deliverables for attendees/"/>
    </mc:Choice>
  </mc:AlternateContent>
  <xr:revisionPtr revIDLastSave="10" documentId="114_{0ED9BB3B-DD12-A445-83D0-C1020D13BA05}" xr6:coauthVersionLast="45" xr6:coauthVersionMax="45" xr10:uidLastSave="{7BAC6A2C-5066-8B49-ACF9-87011E7DA95F}"/>
  <bookViews>
    <workbookView xWindow="0" yWindow="460" windowWidth="25600" windowHeight="15540" tabRatio="752" firstSheet="1" activeTab="9" xr2:uid="{00000000-000D-0000-FFFF-FFFF00000000}"/>
  </bookViews>
  <sheets>
    <sheet name="Clarifications" sheetId="7" r:id="rId1"/>
    <sheet name="Dashboard" sheetId="13" r:id="rId2"/>
    <sheet name="Summary" sheetId="12" r:id="rId3"/>
    <sheet name="Facility-Centric Costs" sheetId="4" r:id="rId4"/>
    <sheet name="Comm - Network" sheetId="10" r:id="rId5"/>
    <sheet name="Software" sheetId="11" r:id="rId6"/>
    <sheet name="IT Infrastructure" sheetId="5" r:id="rId7"/>
    <sheet name="IT Personnel" sheetId="8" r:id="rId8"/>
    <sheet name="Supplies &amp; Services" sheetId="9" r:id="rId9"/>
    <sheet name="Questions  - Update notes" sheetId="6" r:id="rId10"/>
  </sheets>
  <definedNames>
    <definedName name="_xlnm._FilterDatabase" localSheetId="1" hidden="1">Dashboard!$K$37:$M$42</definedName>
    <definedName name="_xlnm.Print_Area" localSheetId="4">'Comm - Network'!$A$1:$N$33</definedName>
    <definedName name="_xlnm.Print_Area" localSheetId="1">Dashboard!$A$1:$X$139</definedName>
    <definedName name="_xlnm.Print_Area" localSheetId="3">'Facility-Centric Costs'!$C$1:$V$113</definedName>
    <definedName name="_xlnm.Print_Area" localSheetId="6">'IT Infrastructure'!$A$1:$N$40</definedName>
    <definedName name="_xlnm.Print_Area" localSheetId="7">'IT Personnel'!$A$1:$N$40</definedName>
    <definedName name="_xlnm.Print_Area" localSheetId="8">'Supplies &amp; Services'!$A$1:$N$40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2" i="6" l="1"/>
  <c r="A13" i="6"/>
  <c r="A14" i="6" s="1"/>
  <c r="A15" i="6" s="1"/>
  <c r="A16" i="6" s="1"/>
  <c r="A11" i="6"/>
  <c r="A5" i="6"/>
  <c r="A6" i="6" s="1"/>
  <c r="A7" i="6" s="1"/>
  <c r="A4" i="6"/>
  <c r="D47" i="5" l="1"/>
  <c r="D46" i="5"/>
  <c r="D45" i="5"/>
  <c r="D44" i="5"/>
  <c r="D43" i="5"/>
  <c r="D42" i="5"/>
  <c r="P126" i="4"/>
  <c r="P127" i="4"/>
  <c r="E127" i="4"/>
  <c r="F127" i="4"/>
  <c r="G127" i="4"/>
  <c r="H127" i="4"/>
  <c r="I127" i="4"/>
  <c r="J127" i="4"/>
  <c r="K127" i="4"/>
  <c r="L127" i="4"/>
  <c r="M127" i="4"/>
  <c r="N127" i="4"/>
  <c r="O127" i="4"/>
  <c r="E126" i="4"/>
  <c r="F126" i="4"/>
  <c r="G126" i="4"/>
  <c r="H126" i="4"/>
  <c r="I126" i="4"/>
  <c r="J126" i="4"/>
  <c r="K126" i="4"/>
  <c r="L126" i="4"/>
  <c r="M126" i="4"/>
  <c r="N126" i="4"/>
  <c r="O126" i="4"/>
  <c r="D126" i="4"/>
  <c r="D127" i="4"/>
  <c r="C127" i="4"/>
  <c r="C126" i="4"/>
  <c r="P123" i="4"/>
  <c r="E123" i="4"/>
  <c r="F123" i="4"/>
  <c r="G123" i="4"/>
  <c r="H123" i="4"/>
  <c r="I123" i="4"/>
  <c r="J123" i="4"/>
  <c r="K123" i="4"/>
  <c r="L123" i="4"/>
  <c r="M123" i="4"/>
  <c r="N123" i="4"/>
  <c r="O123" i="4"/>
  <c r="D123" i="4"/>
  <c r="C123" i="4"/>
  <c r="C122" i="4"/>
  <c r="F121" i="4"/>
  <c r="G121" i="4"/>
  <c r="H121" i="4"/>
  <c r="I121" i="4"/>
  <c r="J121" i="4"/>
  <c r="K121" i="4"/>
  <c r="L121" i="4"/>
  <c r="M121" i="4"/>
  <c r="N121" i="4"/>
  <c r="O121" i="4"/>
  <c r="P121" i="4" s="1"/>
  <c r="E121" i="4"/>
  <c r="D121" i="4"/>
  <c r="C121" i="4"/>
  <c r="C120" i="4"/>
  <c r="C119" i="4"/>
  <c r="C118" i="4"/>
  <c r="C117" i="4"/>
  <c r="C116" i="4"/>
  <c r="D51" i="9"/>
  <c r="D50" i="9"/>
  <c r="D49" i="9"/>
  <c r="D48" i="9"/>
  <c r="D47" i="9"/>
  <c r="D46" i="9"/>
  <c r="D44" i="9"/>
  <c r="D43" i="9"/>
  <c r="F47" i="8"/>
  <c r="D47" i="8"/>
  <c r="F46" i="8"/>
  <c r="D46" i="8"/>
  <c r="F48" i="8"/>
  <c r="F45" i="8"/>
  <c r="F44" i="8"/>
  <c r="D45" i="8"/>
  <c r="D44" i="8"/>
  <c r="D37" i="10"/>
  <c r="D36" i="10"/>
  <c r="D35" i="10"/>
  <c r="L38" i="13" l="1"/>
  <c r="M38" i="13"/>
  <c r="N38" i="13"/>
  <c r="O38" i="13"/>
  <c r="P38" i="13"/>
  <c r="Q38" i="13"/>
  <c r="R38" i="13"/>
  <c r="S38" i="13"/>
  <c r="T38" i="13"/>
  <c r="U38" i="13"/>
  <c r="V38" i="13"/>
  <c r="K38" i="13"/>
  <c r="D21" i="9" l="1"/>
  <c r="E21" i="9"/>
  <c r="F21" i="9"/>
  <c r="G21" i="9"/>
  <c r="H21" i="9"/>
  <c r="I21" i="9"/>
  <c r="J21" i="9"/>
  <c r="K21" i="9"/>
  <c r="L21" i="9"/>
  <c r="M21" i="9"/>
  <c r="C21" i="9"/>
  <c r="D25" i="8"/>
  <c r="E25" i="8"/>
  <c r="F25" i="8"/>
  <c r="G25" i="8"/>
  <c r="H25" i="8"/>
  <c r="I25" i="8"/>
  <c r="J25" i="8"/>
  <c r="K25" i="8"/>
  <c r="L25" i="8"/>
  <c r="M25" i="8"/>
  <c r="C25" i="8"/>
  <c r="D22" i="5"/>
  <c r="E22" i="5"/>
  <c r="F22" i="5"/>
  <c r="G22" i="5"/>
  <c r="H22" i="5"/>
  <c r="I22" i="5"/>
  <c r="J22" i="5"/>
  <c r="K22" i="5"/>
  <c r="L22" i="5"/>
  <c r="M22" i="5"/>
  <c r="C22" i="5"/>
  <c r="D9" i="11"/>
  <c r="E9" i="11"/>
  <c r="F9" i="11"/>
  <c r="G9" i="11"/>
  <c r="H9" i="11"/>
  <c r="I9" i="11"/>
  <c r="J9" i="11"/>
  <c r="K9" i="11"/>
  <c r="L9" i="11"/>
  <c r="M9" i="11"/>
  <c r="C9" i="11"/>
  <c r="D23" i="10"/>
  <c r="E23" i="10"/>
  <c r="F23" i="10"/>
  <c r="G23" i="10"/>
  <c r="H23" i="10"/>
  <c r="I23" i="10"/>
  <c r="J23" i="10"/>
  <c r="K23" i="10"/>
  <c r="L23" i="10"/>
  <c r="M23" i="10"/>
  <c r="C23" i="10"/>
  <c r="I6" i="12"/>
  <c r="J6" i="12"/>
  <c r="K6" i="12"/>
  <c r="L6" i="12"/>
  <c r="M6" i="12"/>
  <c r="N6" i="12"/>
  <c r="E6" i="12"/>
  <c r="F6" i="12"/>
  <c r="G6" i="12"/>
  <c r="H6" i="12"/>
  <c r="D6" i="12"/>
  <c r="E42" i="4" l="1"/>
  <c r="F42" i="4" s="1"/>
  <c r="G42" i="4" s="1"/>
  <c r="H42" i="4" s="1"/>
  <c r="E43" i="4"/>
  <c r="F43" i="4" s="1"/>
  <c r="G43" i="4" s="1"/>
  <c r="H43" i="4" s="1"/>
  <c r="J43" i="4" s="1"/>
  <c r="K43" i="4" s="1"/>
  <c r="L43" i="4" s="1"/>
  <c r="M43" i="4" s="1"/>
  <c r="N43" i="4" s="1"/>
  <c r="E44" i="4"/>
  <c r="F44" i="4" s="1"/>
  <c r="G44" i="4" s="1"/>
  <c r="H44" i="4" s="1"/>
  <c r="J44" i="4" s="1"/>
  <c r="K44" i="4" s="1"/>
  <c r="L44" i="4" s="1"/>
  <c r="M44" i="4" s="1"/>
  <c r="N44" i="4" s="1"/>
  <c r="E45" i="4"/>
  <c r="F45" i="4" s="1"/>
  <c r="G45" i="4" s="1"/>
  <c r="H45" i="4" s="1"/>
  <c r="J45" i="4" s="1"/>
  <c r="K45" i="4" s="1"/>
  <c r="L45" i="4" s="1"/>
  <c r="M45" i="4" s="1"/>
  <c r="N45" i="4" s="1"/>
  <c r="E46" i="4"/>
  <c r="F46" i="4" s="1"/>
  <c r="G46" i="4" s="1"/>
  <c r="H46" i="4" s="1"/>
  <c r="J46" i="4" s="1"/>
  <c r="K46" i="4" s="1"/>
  <c r="L46" i="4" s="1"/>
  <c r="M46" i="4" s="1"/>
  <c r="N46" i="4" s="1"/>
  <c r="E47" i="4"/>
  <c r="F47" i="4" s="1"/>
  <c r="G47" i="4" s="1"/>
  <c r="H47" i="4" s="1"/>
  <c r="J47" i="4" s="1"/>
  <c r="K47" i="4" s="1"/>
  <c r="L47" i="4" s="1"/>
  <c r="M47" i="4" s="1"/>
  <c r="N47" i="4" s="1"/>
  <c r="E48" i="4"/>
  <c r="E49" i="4"/>
  <c r="F49" i="4" s="1"/>
  <c r="G49" i="4" s="1"/>
  <c r="H49" i="4" s="1"/>
  <c r="J49" i="4" s="1"/>
  <c r="K49" i="4" s="1"/>
  <c r="L49" i="4" s="1"/>
  <c r="M49" i="4" s="1"/>
  <c r="N49" i="4" s="1"/>
  <c r="E50" i="4"/>
  <c r="F50" i="4" s="1"/>
  <c r="G50" i="4" s="1"/>
  <c r="H50" i="4" s="1"/>
  <c r="J50" i="4" s="1"/>
  <c r="K50" i="4" s="1"/>
  <c r="L50" i="4" s="1"/>
  <c r="M50" i="4" s="1"/>
  <c r="N50" i="4" s="1"/>
  <c r="E51" i="4"/>
  <c r="E52" i="4"/>
  <c r="E61" i="4"/>
  <c r="F61" i="4" s="1"/>
  <c r="E62" i="4"/>
  <c r="F62" i="4" s="1"/>
  <c r="G62" i="4" s="1"/>
  <c r="H62" i="4" s="1"/>
  <c r="J62" i="4" s="1"/>
  <c r="K62" i="4" s="1"/>
  <c r="L62" i="4" s="1"/>
  <c r="M62" i="4" s="1"/>
  <c r="N62" i="4" s="1"/>
  <c r="E63" i="4"/>
  <c r="F63" i="4" s="1"/>
  <c r="G63" i="4" s="1"/>
  <c r="H63" i="4" s="1"/>
  <c r="J63" i="4" s="1"/>
  <c r="K63" i="4" s="1"/>
  <c r="L63" i="4" s="1"/>
  <c r="M63" i="4" s="1"/>
  <c r="N63" i="4" s="1"/>
  <c r="E64" i="4"/>
  <c r="F64" i="4" s="1"/>
  <c r="G64" i="4" s="1"/>
  <c r="H64" i="4" s="1"/>
  <c r="J64" i="4" s="1"/>
  <c r="K64" i="4" s="1"/>
  <c r="E65" i="4"/>
  <c r="F65" i="4" s="1"/>
  <c r="G65" i="4" s="1"/>
  <c r="H65" i="4" s="1"/>
  <c r="J65" i="4" s="1"/>
  <c r="K65" i="4" s="1"/>
  <c r="L65" i="4" s="1"/>
  <c r="M65" i="4" s="1"/>
  <c r="N65" i="4" s="1"/>
  <c r="E66" i="4"/>
  <c r="F66" i="4" s="1"/>
  <c r="J79" i="4"/>
  <c r="K79" i="4" s="1"/>
  <c r="L79" i="4" s="1"/>
  <c r="M79" i="4" s="1"/>
  <c r="N79" i="4" s="1"/>
  <c r="E80" i="4"/>
  <c r="F80" i="4" s="1"/>
  <c r="F124" i="4" s="1"/>
  <c r="E81" i="4"/>
  <c r="F81" i="4" s="1"/>
  <c r="G81" i="4" s="1"/>
  <c r="H81" i="4" s="1"/>
  <c r="D41" i="4"/>
  <c r="D118" i="4" s="1"/>
  <c r="D60" i="4"/>
  <c r="H9" i="4"/>
  <c r="H13" i="4" s="1"/>
  <c r="E20" i="4" s="1"/>
  <c r="F20" i="4" s="1"/>
  <c r="G20" i="4" s="1"/>
  <c r="H20" i="4" s="1"/>
  <c r="E24" i="4"/>
  <c r="F24" i="4" s="1"/>
  <c r="E28" i="4"/>
  <c r="F28" i="4" s="1"/>
  <c r="F27" i="4" s="1"/>
  <c r="F31" i="4"/>
  <c r="E55" i="4"/>
  <c r="F55" i="4" s="1"/>
  <c r="E57" i="4"/>
  <c r="F57" i="4" s="1"/>
  <c r="E58" i="4"/>
  <c r="E59" i="4"/>
  <c r="E68" i="4"/>
  <c r="F68" i="4" s="1"/>
  <c r="E69" i="4"/>
  <c r="E70" i="4"/>
  <c r="F70" i="4" s="1"/>
  <c r="E71" i="4"/>
  <c r="F71" i="4" s="1"/>
  <c r="E73" i="4"/>
  <c r="F73" i="4" s="1"/>
  <c r="G73" i="4" s="1"/>
  <c r="E74" i="4"/>
  <c r="F74" i="4" s="1"/>
  <c r="G74" i="4" s="1"/>
  <c r="H74" i="4" s="1"/>
  <c r="J74" i="4" s="1"/>
  <c r="K74" i="4" s="1"/>
  <c r="L74" i="4" s="1"/>
  <c r="M74" i="4" s="1"/>
  <c r="N74" i="4" s="1"/>
  <c r="E75" i="4"/>
  <c r="F75" i="4" s="1"/>
  <c r="G75" i="4" s="1"/>
  <c r="H75" i="4" s="1"/>
  <c r="J75" i="4" s="1"/>
  <c r="K75" i="4" s="1"/>
  <c r="L75" i="4" s="1"/>
  <c r="M75" i="4" s="1"/>
  <c r="N75" i="4" s="1"/>
  <c r="E76" i="4"/>
  <c r="F76" i="4" s="1"/>
  <c r="G76" i="4" s="1"/>
  <c r="H76" i="4" s="1"/>
  <c r="J76" i="4" s="1"/>
  <c r="K76" i="4" s="1"/>
  <c r="L76" i="4" s="1"/>
  <c r="M76" i="4" s="1"/>
  <c r="N76" i="4" s="1"/>
  <c r="E82" i="4"/>
  <c r="F82" i="4" s="1"/>
  <c r="G82" i="4" s="1"/>
  <c r="H82" i="4" s="1"/>
  <c r="J82" i="4" s="1"/>
  <c r="K82" i="4" s="1"/>
  <c r="L82" i="4" s="1"/>
  <c r="M82" i="4" s="1"/>
  <c r="E83" i="4"/>
  <c r="F83" i="4" s="1"/>
  <c r="G83" i="4" s="1"/>
  <c r="J21" i="4"/>
  <c r="K21" i="4" s="1"/>
  <c r="L21" i="4" s="1"/>
  <c r="M21" i="4" s="1"/>
  <c r="N21" i="4" s="1"/>
  <c r="J22" i="4"/>
  <c r="K22" i="4" s="1"/>
  <c r="L22" i="4" s="1"/>
  <c r="M22" i="4" s="1"/>
  <c r="N22" i="4" s="1"/>
  <c r="J23" i="4"/>
  <c r="K23" i="4" s="1"/>
  <c r="L23" i="4" s="1"/>
  <c r="M23" i="4" s="1"/>
  <c r="N23" i="4" s="1"/>
  <c r="J25" i="4"/>
  <c r="K25" i="4" s="1"/>
  <c r="L25" i="4" s="1"/>
  <c r="M25" i="4" s="1"/>
  <c r="N25" i="4" s="1"/>
  <c r="G28" i="4"/>
  <c r="G27" i="4" s="1"/>
  <c r="J32" i="4"/>
  <c r="K32" i="4" s="1"/>
  <c r="J33" i="4"/>
  <c r="K33" i="4" s="1"/>
  <c r="L33" i="4" s="1"/>
  <c r="M33" i="4" s="1"/>
  <c r="N33" i="4" s="1"/>
  <c r="J34" i="4"/>
  <c r="K34" i="4" s="1"/>
  <c r="L34" i="4" s="1"/>
  <c r="M34" i="4" s="1"/>
  <c r="N34" i="4" s="1"/>
  <c r="J35" i="4"/>
  <c r="K35" i="4" s="1"/>
  <c r="L35" i="4" s="1"/>
  <c r="M35" i="4" s="1"/>
  <c r="N35" i="4" s="1"/>
  <c r="J36" i="4"/>
  <c r="K36" i="4" s="1"/>
  <c r="L36" i="4" s="1"/>
  <c r="M36" i="4" s="1"/>
  <c r="N36" i="4" s="1"/>
  <c r="J37" i="4"/>
  <c r="K37" i="4" s="1"/>
  <c r="J56" i="4"/>
  <c r="J77" i="4"/>
  <c r="K77" i="4" s="1"/>
  <c r="L77" i="4" s="1"/>
  <c r="M77" i="4" s="1"/>
  <c r="N77" i="4" s="1"/>
  <c r="N82" i="4"/>
  <c r="H54" i="4"/>
  <c r="M54" i="4" s="1"/>
  <c r="H31" i="4"/>
  <c r="G31" i="4"/>
  <c r="E27" i="4"/>
  <c r="E31" i="4"/>
  <c r="D27" i="4"/>
  <c r="D31" i="4"/>
  <c r="D53" i="4"/>
  <c r="D21" i="12" s="1"/>
  <c r="D67" i="4"/>
  <c r="D72" i="4"/>
  <c r="C15" i="11"/>
  <c r="D11" i="12" s="1"/>
  <c r="E147" i="13" s="1"/>
  <c r="C34" i="5"/>
  <c r="D13" i="12" s="1"/>
  <c r="F147" i="13" s="1"/>
  <c r="C38" i="8"/>
  <c r="D15" i="12" s="1"/>
  <c r="G147" i="13" s="1"/>
  <c r="C36" i="9"/>
  <c r="D17" i="12" s="1"/>
  <c r="H147" i="13" s="1"/>
  <c r="D26" i="10"/>
  <c r="E26" i="10" s="1"/>
  <c r="F26" i="10" s="1"/>
  <c r="D27" i="10"/>
  <c r="E27" i="10" s="1"/>
  <c r="F27" i="10" s="1"/>
  <c r="G27" i="10" s="1"/>
  <c r="I27" i="10" s="1"/>
  <c r="J27" i="10" s="1"/>
  <c r="K27" i="10" s="1"/>
  <c r="L27" i="10" s="1"/>
  <c r="M27" i="10" s="1"/>
  <c r="D11" i="11"/>
  <c r="E11" i="11" s="1"/>
  <c r="F11" i="11" s="1"/>
  <c r="G11" i="11" s="1"/>
  <c r="D12" i="11"/>
  <c r="D13" i="11"/>
  <c r="E13" i="11" s="1"/>
  <c r="F13" i="11" s="1"/>
  <c r="G13" i="11" s="1"/>
  <c r="I13" i="11" s="1"/>
  <c r="J13" i="11" s="1"/>
  <c r="K13" i="11" s="1"/>
  <c r="L13" i="11" s="1"/>
  <c r="M13" i="11" s="1"/>
  <c r="D14" i="11"/>
  <c r="D24" i="5"/>
  <c r="D25" i="5"/>
  <c r="E25" i="5" s="1"/>
  <c r="F25" i="5" s="1"/>
  <c r="G25" i="5" s="1"/>
  <c r="I25" i="5" s="1"/>
  <c r="J25" i="5" s="1"/>
  <c r="K25" i="5" s="1"/>
  <c r="L25" i="5" s="1"/>
  <c r="M25" i="5" s="1"/>
  <c r="D26" i="5"/>
  <c r="E26" i="5" s="1"/>
  <c r="D27" i="5"/>
  <c r="D28" i="5"/>
  <c r="E28" i="5" s="1"/>
  <c r="F28" i="5" s="1"/>
  <c r="G28" i="5" s="1"/>
  <c r="I28" i="5" s="1"/>
  <c r="J28" i="5" s="1"/>
  <c r="K28" i="5" s="1"/>
  <c r="L28" i="5" s="1"/>
  <c r="M28" i="5" s="1"/>
  <c r="D29" i="5"/>
  <c r="D30" i="5"/>
  <c r="E30" i="5" s="1"/>
  <c r="D31" i="5"/>
  <c r="D32" i="5"/>
  <c r="E32" i="5" s="1"/>
  <c r="F32" i="5" s="1"/>
  <c r="D33" i="5"/>
  <c r="D27" i="8"/>
  <c r="D28" i="8"/>
  <c r="E28" i="8" s="1"/>
  <c r="F28" i="8" s="1"/>
  <c r="G28" i="8" s="1"/>
  <c r="I28" i="8" s="1"/>
  <c r="D29" i="8"/>
  <c r="D30" i="8"/>
  <c r="E30" i="8" s="1"/>
  <c r="F30" i="8" s="1"/>
  <c r="G30" i="8" s="1"/>
  <c r="I30" i="8" s="1"/>
  <c r="J30" i="8" s="1"/>
  <c r="K30" i="8" s="1"/>
  <c r="L30" i="8" s="1"/>
  <c r="M30" i="8" s="1"/>
  <c r="D31" i="8"/>
  <c r="E31" i="8" s="1"/>
  <c r="F31" i="8" s="1"/>
  <c r="G31" i="8" s="1"/>
  <c r="I31" i="8" s="1"/>
  <c r="J31" i="8" s="1"/>
  <c r="K31" i="8" s="1"/>
  <c r="L31" i="8" s="1"/>
  <c r="M31" i="8" s="1"/>
  <c r="D32" i="8"/>
  <c r="D33" i="8"/>
  <c r="D34" i="8"/>
  <c r="D35" i="8"/>
  <c r="E35" i="8" s="1"/>
  <c r="D36" i="8"/>
  <c r="D37" i="8"/>
  <c r="D23" i="9"/>
  <c r="D24" i="9"/>
  <c r="E24" i="9" s="1"/>
  <c r="F24" i="9" s="1"/>
  <c r="G24" i="9" s="1"/>
  <c r="I24" i="9" s="1"/>
  <c r="J24" i="9" s="1"/>
  <c r="K24" i="9" s="1"/>
  <c r="L24" i="9" s="1"/>
  <c r="M24" i="9" s="1"/>
  <c r="D25" i="9"/>
  <c r="D26" i="9"/>
  <c r="E26" i="9" s="1"/>
  <c r="D27" i="9"/>
  <c r="E27" i="9" s="1"/>
  <c r="F27" i="9" s="1"/>
  <c r="D28" i="9"/>
  <c r="D29" i="9"/>
  <c r="D30" i="9"/>
  <c r="D31" i="9"/>
  <c r="E31" i="9" s="1"/>
  <c r="F31" i="9" s="1"/>
  <c r="D32" i="9"/>
  <c r="D33" i="9"/>
  <c r="E33" i="9" s="1"/>
  <c r="F33" i="9" s="1"/>
  <c r="G33" i="9" s="1"/>
  <c r="D34" i="9"/>
  <c r="E34" i="9" s="1"/>
  <c r="D35" i="9"/>
  <c r="E35" i="9" s="1"/>
  <c r="F35" i="9" s="1"/>
  <c r="E14" i="11"/>
  <c r="E27" i="5"/>
  <c r="F27" i="5" s="1"/>
  <c r="E31" i="5"/>
  <c r="F31" i="5" s="1"/>
  <c r="G31" i="5" s="1"/>
  <c r="I31" i="5" s="1"/>
  <c r="J31" i="5" s="1"/>
  <c r="K31" i="5" s="1"/>
  <c r="L31" i="5" s="1"/>
  <c r="M31" i="5" s="1"/>
  <c r="E33" i="5"/>
  <c r="F33" i="5" s="1"/>
  <c r="G33" i="5" s="1"/>
  <c r="I33" i="5" s="1"/>
  <c r="J33" i="5" s="1"/>
  <c r="K33" i="5" s="1"/>
  <c r="L33" i="5" s="1"/>
  <c r="M33" i="5" s="1"/>
  <c r="E29" i="8"/>
  <c r="F29" i="8" s="1"/>
  <c r="G29" i="8" s="1"/>
  <c r="I29" i="8" s="1"/>
  <c r="J29" i="8" s="1"/>
  <c r="K29" i="8" s="1"/>
  <c r="L29" i="8" s="1"/>
  <c r="M29" i="8" s="1"/>
  <c r="E32" i="8"/>
  <c r="F32" i="8" s="1"/>
  <c r="E33" i="8"/>
  <c r="F33" i="8" s="1"/>
  <c r="G33" i="8" s="1"/>
  <c r="I33" i="8" s="1"/>
  <c r="J33" i="8" s="1"/>
  <c r="K33" i="8" s="1"/>
  <c r="L33" i="8" s="1"/>
  <c r="M33" i="8" s="1"/>
  <c r="E36" i="8"/>
  <c r="E37" i="8"/>
  <c r="F37" i="8" s="1"/>
  <c r="E23" i="9"/>
  <c r="F23" i="9" s="1"/>
  <c r="E28" i="9"/>
  <c r="F28" i="9" s="1"/>
  <c r="G28" i="9" s="1"/>
  <c r="I28" i="9" s="1"/>
  <c r="J28" i="9" s="1"/>
  <c r="K28" i="9" s="1"/>
  <c r="L28" i="9" s="1"/>
  <c r="M28" i="9" s="1"/>
  <c r="E32" i="9"/>
  <c r="F32" i="9" s="1"/>
  <c r="G32" i="9" s="1"/>
  <c r="I32" i="9" s="1"/>
  <c r="J32" i="9" s="1"/>
  <c r="K32" i="9" s="1"/>
  <c r="L32" i="9" s="1"/>
  <c r="M32" i="9" s="1"/>
  <c r="F14" i="11"/>
  <c r="G14" i="11" s="1"/>
  <c r="I14" i="11" s="1"/>
  <c r="J14" i="11" s="1"/>
  <c r="K14" i="11" s="1"/>
  <c r="L14" i="11" s="1"/>
  <c r="F30" i="5"/>
  <c r="G30" i="5" s="1"/>
  <c r="I30" i="5" s="1"/>
  <c r="J30" i="5" s="1"/>
  <c r="K30" i="5" s="1"/>
  <c r="L30" i="5" s="1"/>
  <c r="M30" i="5" s="1"/>
  <c r="F35" i="8"/>
  <c r="G35" i="8" s="1"/>
  <c r="I35" i="8" s="1"/>
  <c r="J35" i="8" s="1"/>
  <c r="K35" i="8" s="1"/>
  <c r="F36" i="8"/>
  <c r="F26" i="9"/>
  <c r="G26" i="9" s="1"/>
  <c r="I26" i="9" s="1"/>
  <c r="J26" i="9" s="1"/>
  <c r="K26" i="9" s="1"/>
  <c r="L26" i="9" s="1"/>
  <c r="M26" i="9" s="1"/>
  <c r="F34" i="9"/>
  <c r="G27" i="5"/>
  <c r="I27" i="5" s="1"/>
  <c r="J27" i="5" s="1"/>
  <c r="K27" i="5" s="1"/>
  <c r="L27" i="5" s="1"/>
  <c r="M27" i="5" s="1"/>
  <c r="L35" i="8"/>
  <c r="M35" i="8" s="1"/>
  <c r="K43" i="13"/>
  <c r="I21" i="4"/>
  <c r="I22" i="4"/>
  <c r="I23" i="4"/>
  <c r="I25" i="4"/>
  <c r="I32" i="4"/>
  <c r="I33" i="4"/>
  <c r="I34" i="4"/>
  <c r="I35" i="4"/>
  <c r="I36" i="4"/>
  <c r="I37" i="4"/>
  <c r="I56" i="4"/>
  <c r="I77" i="4"/>
  <c r="I78" i="4"/>
  <c r="O78" i="4" s="1"/>
  <c r="O122" i="4" s="1"/>
  <c r="I79" i="4"/>
  <c r="C146" i="13"/>
  <c r="D146" i="13"/>
  <c r="E146" i="13"/>
  <c r="F146" i="13"/>
  <c r="G146" i="13"/>
  <c r="H146" i="13"/>
  <c r="B147" i="13"/>
  <c r="B148" i="13"/>
  <c r="B149" i="13"/>
  <c r="B150" i="13"/>
  <c r="B151" i="13"/>
  <c r="B152" i="13"/>
  <c r="B153" i="13"/>
  <c r="B154" i="13"/>
  <c r="B155" i="13"/>
  <c r="B156" i="13"/>
  <c r="D22" i="12"/>
  <c r="E22" i="12"/>
  <c r="F22" i="12"/>
  <c r="G22" i="12"/>
  <c r="H22" i="12"/>
  <c r="J22" i="12"/>
  <c r="K22" i="12"/>
  <c r="L22" i="12"/>
  <c r="M22" i="12"/>
  <c r="N22" i="12"/>
  <c r="H27" i="5"/>
  <c r="H24" i="9"/>
  <c r="H28" i="9"/>
  <c r="B2" i="9"/>
  <c r="B2" i="8"/>
  <c r="D48" i="8"/>
  <c r="B2" i="11"/>
  <c r="B2" i="10"/>
  <c r="E122" i="4"/>
  <c r="F122" i="4"/>
  <c r="G122" i="4"/>
  <c r="H122" i="4"/>
  <c r="J122" i="4"/>
  <c r="K122" i="4"/>
  <c r="L122" i="4"/>
  <c r="M122" i="4"/>
  <c r="N122" i="4"/>
  <c r="D125" i="4"/>
  <c r="D124" i="4"/>
  <c r="D122" i="4"/>
  <c r="D117" i="4"/>
  <c r="I47" i="4"/>
  <c r="O47" i="4" s="1"/>
  <c r="K49" i="13" l="1"/>
  <c r="H31" i="8"/>
  <c r="D38" i="8"/>
  <c r="K45" i="13"/>
  <c r="H25" i="5"/>
  <c r="N25" i="5" s="1"/>
  <c r="I43" i="4"/>
  <c r="O43" i="4" s="1"/>
  <c r="H27" i="10"/>
  <c r="D119" i="4"/>
  <c r="E125" i="4"/>
  <c r="H28" i="4"/>
  <c r="O77" i="4"/>
  <c r="I63" i="4"/>
  <c r="O63" i="4" s="1"/>
  <c r="O22" i="12"/>
  <c r="G125" i="4"/>
  <c r="I82" i="4"/>
  <c r="O82" i="4" s="1"/>
  <c r="I64" i="4"/>
  <c r="O21" i="4"/>
  <c r="L37" i="4"/>
  <c r="M37" i="4" s="1"/>
  <c r="N37" i="4" s="1"/>
  <c r="I81" i="4"/>
  <c r="I125" i="4" s="1"/>
  <c r="J81" i="4"/>
  <c r="K81" i="4" s="1"/>
  <c r="G57" i="4"/>
  <c r="H57" i="4" s="1"/>
  <c r="J57" i="4" s="1"/>
  <c r="K57" i="4" s="1"/>
  <c r="L57" i="4" s="1"/>
  <c r="M57" i="4" s="1"/>
  <c r="N57" i="4" s="1"/>
  <c r="O35" i="4"/>
  <c r="I76" i="4"/>
  <c r="O76" i="4" s="1"/>
  <c r="F116" i="4"/>
  <c r="E15" i="12"/>
  <c r="G148" i="13" s="1"/>
  <c r="L47" i="13"/>
  <c r="F26" i="5"/>
  <c r="G26" i="5" s="1"/>
  <c r="I26" i="5" s="1"/>
  <c r="J26" i="5" s="1"/>
  <c r="K26" i="5" s="1"/>
  <c r="L26" i="5" s="1"/>
  <c r="M26" i="5" s="1"/>
  <c r="G71" i="4"/>
  <c r="H71" i="4" s="1"/>
  <c r="J71" i="4" s="1"/>
  <c r="K71" i="4" s="1"/>
  <c r="L71" i="4" s="1"/>
  <c r="M71" i="4" s="1"/>
  <c r="N71" i="4" s="1"/>
  <c r="G27" i="9"/>
  <c r="I27" i="9" s="1"/>
  <c r="J27" i="9" s="1"/>
  <c r="K27" i="9" s="1"/>
  <c r="L27" i="9" s="1"/>
  <c r="M27" i="9" s="1"/>
  <c r="H83" i="4"/>
  <c r="J83" i="4" s="1"/>
  <c r="K83" i="4" s="1"/>
  <c r="L83" i="4" s="1"/>
  <c r="M83" i="4" s="1"/>
  <c r="N83" i="4" s="1"/>
  <c r="H33" i="5"/>
  <c r="G35" i="9"/>
  <c r="I35" i="9" s="1"/>
  <c r="J35" i="9" s="1"/>
  <c r="K35" i="9" s="1"/>
  <c r="L35" i="9" s="1"/>
  <c r="M35" i="9" s="1"/>
  <c r="G31" i="9"/>
  <c r="I31" i="9" s="1"/>
  <c r="J31" i="9" s="1"/>
  <c r="K31" i="9" s="1"/>
  <c r="L31" i="9" s="1"/>
  <c r="M31" i="9" s="1"/>
  <c r="I122" i="4"/>
  <c r="H35" i="8"/>
  <c r="H14" i="11"/>
  <c r="O79" i="4"/>
  <c r="O34" i="4"/>
  <c r="O23" i="4"/>
  <c r="G23" i="9"/>
  <c r="I23" i="9" s="1"/>
  <c r="J23" i="9" s="1"/>
  <c r="E30" i="9"/>
  <c r="F30" i="9" s="1"/>
  <c r="G30" i="9" s="1"/>
  <c r="I30" i="9" s="1"/>
  <c r="J30" i="9" s="1"/>
  <c r="K30" i="9" s="1"/>
  <c r="L30" i="9" s="1"/>
  <c r="M30" i="9" s="1"/>
  <c r="E29" i="5"/>
  <c r="F29" i="5" s="1"/>
  <c r="G29" i="5" s="1"/>
  <c r="I29" i="5" s="1"/>
  <c r="J29" i="5" s="1"/>
  <c r="K29" i="5" s="1"/>
  <c r="L29" i="5" s="1"/>
  <c r="M29" i="5" s="1"/>
  <c r="E67" i="4"/>
  <c r="N31" i="8"/>
  <c r="I49" i="4"/>
  <c r="O49" i="4" s="1"/>
  <c r="E27" i="8"/>
  <c r="F27" i="8" s="1"/>
  <c r="G27" i="8" s="1"/>
  <c r="I27" i="8" s="1"/>
  <c r="J27" i="8" s="1"/>
  <c r="K27" i="8" s="1"/>
  <c r="H27" i="8"/>
  <c r="F51" i="4"/>
  <c r="G51" i="4" s="1"/>
  <c r="H51" i="4" s="1"/>
  <c r="J51" i="4" s="1"/>
  <c r="K51" i="4" s="1"/>
  <c r="L51" i="4" s="1"/>
  <c r="M51" i="4" s="1"/>
  <c r="N51" i="4" s="1"/>
  <c r="I45" i="4"/>
  <c r="E117" i="4"/>
  <c r="H33" i="8"/>
  <c r="H30" i="5"/>
  <c r="N27" i="10"/>
  <c r="I74" i="4"/>
  <c r="O74" i="4" s="1"/>
  <c r="I62" i="4"/>
  <c r="O62" i="4" s="1"/>
  <c r="K47" i="13"/>
  <c r="G36" i="8"/>
  <c r="I36" i="8" s="1"/>
  <c r="J36" i="8" s="1"/>
  <c r="K36" i="8" s="1"/>
  <c r="L36" i="8" s="1"/>
  <c r="M36" i="8" s="1"/>
  <c r="H32" i="5"/>
  <c r="N32" i="5" s="1"/>
  <c r="G32" i="5"/>
  <c r="I32" i="5" s="1"/>
  <c r="J32" i="5" s="1"/>
  <c r="K32" i="5" s="1"/>
  <c r="L32" i="5" s="1"/>
  <c r="M32" i="5" s="1"/>
  <c r="J31" i="4"/>
  <c r="F69" i="4"/>
  <c r="G69" i="4" s="1"/>
  <c r="H69" i="4" s="1"/>
  <c r="J69" i="4" s="1"/>
  <c r="K69" i="4" s="1"/>
  <c r="L69" i="4" s="1"/>
  <c r="M69" i="4" s="1"/>
  <c r="N69" i="4" s="1"/>
  <c r="F59" i="4"/>
  <c r="G59" i="4" s="1"/>
  <c r="H59" i="4" s="1"/>
  <c r="J59" i="4" s="1"/>
  <c r="K59" i="4" s="1"/>
  <c r="L59" i="4" s="1"/>
  <c r="M59" i="4" s="1"/>
  <c r="N59" i="4" s="1"/>
  <c r="O147" i="13"/>
  <c r="G80" i="4"/>
  <c r="H125" i="4"/>
  <c r="G116" i="4"/>
  <c r="H11" i="11"/>
  <c r="O33" i="4"/>
  <c r="O22" i="4"/>
  <c r="D19" i="4"/>
  <c r="D84" i="4" s="1"/>
  <c r="M14" i="11"/>
  <c r="N14" i="11" s="1"/>
  <c r="I33" i="9"/>
  <c r="J33" i="9" s="1"/>
  <c r="K33" i="9" s="1"/>
  <c r="L33" i="9" s="1"/>
  <c r="M33" i="9" s="1"/>
  <c r="H33" i="9"/>
  <c r="J28" i="8"/>
  <c r="K28" i="8" s="1"/>
  <c r="L28" i="8" s="1"/>
  <c r="M28" i="8" s="1"/>
  <c r="N28" i="9"/>
  <c r="D36" i="9"/>
  <c r="E25" i="9"/>
  <c r="F25" i="9" s="1"/>
  <c r="G25" i="9" s="1"/>
  <c r="I25" i="9" s="1"/>
  <c r="J25" i="9" s="1"/>
  <c r="K25" i="9" s="1"/>
  <c r="L25" i="9" s="1"/>
  <c r="M25" i="9" s="1"/>
  <c r="I46" i="4"/>
  <c r="O46" i="4" s="1"/>
  <c r="N33" i="8"/>
  <c r="G66" i="4"/>
  <c r="H66" i="4" s="1"/>
  <c r="J66" i="4" s="1"/>
  <c r="K66" i="4" s="1"/>
  <c r="L66" i="4" s="1"/>
  <c r="M66" i="4" s="1"/>
  <c r="N66" i="4" s="1"/>
  <c r="L64" i="4"/>
  <c r="M64" i="4" s="1"/>
  <c r="N64" i="4" s="1"/>
  <c r="N35" i="8"/>
  <c r="G32" i="8"/>
  <c r="I32" i="8" s="1"/>
  <c r="J32" i="8" s="1"/>
  <c r="K32" i="8" s="1"/>
  <c r="L32" i="8" s="1"/>
  <c r="M32" i="8" s="1"/>
  <c r="H32" i="8"/>
  <c r="N32" i="8" s="1"/>
  <c r="H13" i="11"/>
  <c r="N13" i="11" s="1"/>
  <c r="H73" i="4"/>
  <c r="I73" i="4" s="1"/>
  <c r="G72" i="4"/>
  <c r="H30" i="8"/>
  <c r="N30" i="8" s="1"/>
  <c r="H28" i="5"/>
  <c r="N28" i="5" s="1"/>
  <c r="G37" i="8"/>
  <c r="I37" i="8" s="1"/>
  <c r="J37" i="8" s="1"/>
  <c r="K37" i="8" s="1"/>
  <c r="L37" i="8" s="1"/>
  <c r="M37" i="8" s="1"/>
  <c r="H28" i="8"/>
  <c r="N30" i="5"/>
  <c r="N27" i="5"/>
  <c r="N33" i="5"/>
  <c r="E29" i="9"/>
  <c r="F29" i="9" s="1"/>
  <c r="G29" i="9" s="1"/>
  <c r="I29" i="9" s="1"/>
  <c r="J29" i="9" s="1"/>
  <c r="K29" i="9" s="1"/>
  <c r="L29" i="9" s="1"/>
  <c r="M29" i="9" s="1"/>
  <c r="F48" i="4"/>
  <c r="G48" i="4" s="1"/>
  <c r="H48" i="4" s="1"/>
  <c r="J48" i="4" s="1"/>
  <c r="K48" i="4" s="1"/>
  <c r="L48" i="4" s="1"/>
  <c r="M48" i="4" s="1"/>
  <c r="N48" i="4" s="1"/>
  <c r="E41" i="4"/>
  <c r="J42" i="4"/>
  <c r="G26" i="10"/>
  <c r="I26" i="10" s="1"/>
  <c r="J26" i="10" s="1"/>
  <c r="K26" i="10" s="1"/>
  <c r="L26" i="10" s="1"/>
  <c r="M26" i="10" s="1"/>
  <c r="N24" i="9"/>
  <c r="I31" i="4"/>
  <c r="G34" i="9"/>
  <c r="I34" i="9" s="1"/>
  <c r="J34" i="9" s="1"/>
  <c r="K34" i="9" s="1"/>
  <c r="L34" i="9" s="1"/>
  <c r="M34" i="9" s="1"/>
  <c r="H26" i="9"/>
  <c r="N26" i="9" s="1"/>
  <c r="E34" i="8"/>
  <c r="F72" i="4"/>
  <c r="G70" i="4"/>
  <c r="H70" i="4" s="1"/>
  <c r="J70" i="4" s="1"/>
  <c r="K70" i="4" s="1"/>
  <c r="L70" i="4" s="1"/>
  <c r="M70" i="4" s="1"/>
  <c r="N70" i="4" s="1"/>
  <c r="G68" i="4"/>
  <c r="J20" i="4"/>
  <c r="H116" i="4"/>
  <c r="J28" i="4"/>
  <c r="H27" i="4"/>
  <c r="E72" i="4"/>
  <c r="G61" i="4"/>
  <c r="F60" i="4"/>
  <c r="F120" i="4" s="1"/>
  <c r="I50" i="4"/>
  <c r="O50" i="4" s="1"/>
  <c r="H32" i="9"/>
  <c r="N32" i="9" s="1"/>
  <c r="H29" i="8"/>
  <c r="N29" i="8" s="1"/>
  <c r="E24" i="5"/>
  <c r="D34" i="5"/>
  <c r="E19" i="4"/>
  <c r="I54" i="4"/>
  <c r="L56" i="4"/>
  <c r="K56" i="4"/>
  <c r="K31" i="4"/>
  <c r="L32" i="4"/>
  <c r="G55" i="4"/>
  <c r="F19" i="4"/>
  <c r="E60" i="4"/>
  <c r="E120" i="4" s="1"/>
  <c r="D15" i="11"/>
  <c r="E12" i="11"/>
  <c r="O45" i="4"/>
  <c r="D116" i="4"/>
  <c r="E124" i="4"/>
  <c r="E116" i="4"/>
  <c r="H31" i="5"/>
  <c r="N31" i="5" s="1"/>
  <c r="O36" i="4"/>
  <c r="O25" i="4"/>
  <c r="I20" i="4"/>
  <c r="I11" i="11"/>
  <c r="C28" i="10"/>
  <c r="D25" i="10"/>
  <c r="E53" i="4"/>
  <c r="F58" i="4"/>
  <c r="G58" i="4" s="1"/>
  <c r="H58" i="4" s="1"/>
  <c r="J58" i="4" s="1"/>
  <c r="K58" i="4" s="1"/>
  <c r="L58" i="4" s="1"/>
  <c r="M58" i="4" s="1"/>
  <c r="N58" i="4" s="1"/>
  <c r="G24" i="4"/>
  <c r="F117" i="4"/>
  <c r="I65" i="4"/>
  <c r="O65" i="4" s="1"/>
  <c r="F52" i="4"/>
  <c r="G52" i="4" s="1"/>
  <c r="H52" i="4" s="1"/>
  <c r="J52" i="4" s="1"/>
  <c r="K52" i="4" s="1"/>
  <c r="L52" i="4" s="1"/>
  <c r="M52" i="4" s="1"/>
  <c r="N52" i="4" s="1"/>
  <c r="I42" i="4"/>
  <c r="I44" i="4"/>
  <c r="O44" i="4" s="1"/>
  <c r="D120" i="4"/>
  <c r="F125" i="4"/>
  <c r="I75" i="4"/>
  <c r="O75" i="4" s="1"/>
  <c r="I28" i="4"/>
  <c r="H30" i="9" l="1"/>
  <c r="N30" i="9" s="1"/>
  <c r="H34" i="9"/>
  <c r="N34" i="9" s="1"/>
  <c r="H27" i="9"/>
  <c r="N27" i="9" s="1"/>
  <c r="H31" i="9"/>
  <c r="N31" i="9" s="1"/>
  <c r="H25" i="9"/>
  <c r="N25" i="9" s="1"/>
  <c r="H29" i="5"/>
  <c r="N29" i="5" s="1"/>
  <c r="H26" i="5"/>
  <c r="N26" i="5" s="1"/>
  <c r="J125" i="4"/>
  <c r="I83" i="4"/>
  <c r="F67" i="4"/>
  <c r="O37" i="4"/>
  <c r="I51" i="4"/>
  <c r="O51" i="4" s="1"/>
  <c r="I52" i="4"/>
  <c r="O52" i="4" s="1"/>
  <c r="O83" i="4"/>
  <c r="I57" i="4"/>
  <c r="O57" i="4" s="1"/>
  <c r="I48" i="4"/>
  <c r="O48" i="4" s="1"/>
  <c r="O64" i="4"/>
  <c r="H80" i="4"/>
  <c r="G124" i="4"/>
  <c r="I71" i="4"/>
  <c r="O71" i="4" s="1"/>
  <c r="I58" i="4"/>
  <c r="O58" i="4" s="1"/>
  <c r="H26" i="10"/>
  <c r="N26" i="10" s="1"/>
  <c r="I66" i="4"/>
  <c r="O66" i="4" s="1"/>
  <c r="I59" i="4"/>
  <c r="O59" i="4" s="1"/>
  <c r="H36" i="8"/>
  <c r="N36" i="8" s="1"/>
  <c r="H23" i="9"/>
  <c r="I69" i="4"/>
  <c r="O69" i="4" s="1"/>
  <c r="H35" i="9"/>
  <c r="N35" i="9" s="1"/>
  <c r="G117" i="4"/>
  <c r="H24" i="4"/>
  <c r="I116" i="4"/>
  <c r="O54" i="4"/>
  <c r="F34" i="8"/>
  <c r="E38" i="8"/>
  <c r="D28" i="10"/>
  <c r="E25" i="10"/>
  <c r="E36" i="9"/>
  <c r="F41" i="4"/>
  <c r="H55" i="4"/>
  <c r="H53" i="4" s="1"/>
  <c r="G53" i="4"/>
  <c r="M56" i="4"/>
  <c r="M53" i="4" s="1"/>
  <c r="K53" i="4"/>
  <c r="F36" i="9"/>
  <c r="D7" i="12"/>
  <c r="K39" i="13"/>
  <c r="D129" i="4"/>
  <c r="I72" i="4"/>
  <c r="H41" i="4"/>
  <c r="H37" i="8"/>
  <c r="N37" i="8" s="1"/>
  <c r="G41" i="4"/>
  <c r="N33" i="9"/>
  <c r="J36" i="9"/>
  <c r="K23" i="9"/>
  <c r="E11" i="12"/>
  <c r="E148" i="13" s="1"/>
  <c r="L43" i="13"/>
  <c r="E34" i="5"/>
  <c r="F24" i="5"/>
  <c r="H68" i="4"/>
  <c r="I68" i="4" s="1"/>
  <c r="G67" i="4"/>
  <c r="N28" i="8"/>
  <c r="L49" i="13"/>
  <c r="E17" i="12"/>
  <c r="H148" i="13" s="1"/>
  <c r="I36" i="9"/>
  <c r="F53" i="4"/>
  <c r="N56" i="4"/>
  <c r="N53" i="4" s="1"/>
  <c r="L53" i="4"/>
  <c r="E84" i="4"/>
  <c r="H61" i="4"/>
  <c r="G60" i="4"/>
  <c r="G120" i="4" s="1"/>
  <c r="J41" i="4"/>
  <c r="K42" i="4"/>
  <c r="J73" i="4"/>
  <c r="H72" i="4"/>
  <c r="E21" i="12"/>
  <c r="E119" i="4"/>
  <c r="I27" i="4"/>
  <c r="K41" i="13"/>
  <c r="D9" i="12"/>
  <c r="D147" i="13" s="1"/>
  <c r="G19" i="4"/>
  <c r="J11" i="11"/>
  <c r="F12" i="11"/>
  <c r="E15" i="11"/>
  <c r="M32" i="4"/>
  <c r="L31" i="4"/>
  <c r="J53" i="4"/>
  <c r="E13" i="12"/>
  <c r="F148" i="13" s="1"/>
  <c r="L45" i="13"/>
  <c r="K125" i="4"/>
  <c r="L81" i="4"/>
  <c r="K28" i="4"/>
  <c r="J27" i="4"/>
  <c r="J116" i="4"/>
  <c r="K20" i="4"/>
  <c r="I70" i="4"/>
  <c r="O70" i="4" s="1"/>
  <c r="G36" i="9"/>
  <c r="O148" i="13"/>
  <c r="E118" i="4"/>
  <c r="H29" i="9"/>
  <c r="N29" i="9" s="1"/>
  <c r="L27" i="8"/>
  <c r="H36" i="9" l="1"/>
  <c r="I17" i="12" s="1"/>
  <c r="I55" i="4"/>
  <c r="O55" i="4" s="1"/>
  <c r="O56" i="4"/>
  <c r="J80" i="4"/>
  <c r="H124" i="4"/>
  <c r="I80" i="4"/>
  <c r="I124" i="4" s="1"/>
  <c r="G84" i="4"/>
  <c r="N39" i="13" s="1"/>
  <c r="I67" i="4"/>
  <c r="G34" i="8"/>
  <c r="F38" i="8"/>
  <c r="E129" i="4"/>
  <c r="E7" i="12"/>
  <c r="L39" i="13"/>
  <c r="F34" i="5"/>
  <c r="G24" i="5"/>
  <c r="K36" i="9"/>
  <c r="L23" i="9"/>
  <c r="H118" i="4"/>
  <c r="H21" i="12"/>
  <c r="H119" i="4"/>
  <c r="F17" i="12"/>
  <c r="H149" i="13" s="1"/>
  <c r="M49" i="13"/>
  <c r="L42" i="4"/>
  <c r="K41" i="4"/>
  <c r="F119" i="4"/>
  <c r="F21" i="12"/>
  <c r="O150" i="13"/>
  <c r="G118" i="4"/>
  <c r="G17" i="12"/>
  <c r="H150" i="13" s="1"/>
  <c r="N49" i="13"/>
  <c r="M31" i="4"/>
  <c r="N32" i="4"/>
  <c r="N31" i="4" s="1"/>
  <c r="O49" i="13"/>
  <c r="H17" i="12"/>
  <c r="H151" i="13" s="1"/>
  <c r="K27" i="4"/>
  <c r="L28" i="4"/>
  <c r="K73" i="4"/>
  <c r="J72" i="4"/>
  <c r="L119" i="4"/>
  <c r="L21" i="12"/>
  <c r="M45" i="13"/>
  <c r="F13" i="12"/>
  <c r="F149" i="13" s="1"/>
  <c r="K17" i="12"/>
  <c r="H153" i="13" s="1"/>
  <c r="R49" i="13"/>
  <c r="K21" i="12"/>
  <c r="K119" i="4"/>
  <c r="O149" i="13"/>
  <c r="F118" i="4"/>
  <c r="I53" i="4"/>
  <c r="G12" i="11"/>
  <c r="F15" i="11"/>
  <c r="J61" i="4"/>
  <c r="H60" i="4"/>
  <c r="H120" i="4" s="1"/>
  <c r="I61" i="4"/>
  <c r="G119" i="4"/>
  <c r="G21" i="12"/>
  <c r="E9" i="12"/>
  <c r="D148" i="13" s="1"/>
  <c r="L41" i="13"/>
  <c r="J24" i="4"/>
  <c r="H117" i="4"/>
  <c r="H19" i="4"/>
  <c r="M27" i="8"/>
  <c r="N27" i="8" s="1"/>
  <c r="J118" i="4"/>
  <c r="J17" i="12"/>
  <c r="H152" i="13" s="1"/>
  <c r="Q49" i="13"/>
  <c r="I41" i="4"/>
  <c r="L20" i="4"/>
  <c r="K116" i="4"/>
  <c r="M81" i="4"/>
  <c r="L125" i="4"/>
  <c r="J119" i="4"/>
  <c r="J21" i="12"/>
  <c r="F11" i="12"/>
  <c r="E149" i="13" s="1"/>
  <c r="M43" i="13"/>
  <c r="K11" i="11"/>
  <c r="N119" i="4"/>
  <c r="N21" i="12"/>
  <c r="J68" i="4"/>
  <c r="H67" i="4"/>
  <c r="D19" i="12"/>
  <c r="K51" i="13" s="1"/>
  <c r="C147" i="13"/>
  <c r="M21" i="12"/>
  <c r="M119" i="4"/>
  <c r="E28" i="10"/>
  <c r="F25" i="10"/>
  <c r="F15" i="12"/>
  <c r="G149" i="13" s="1"/>
  <c r="M47" i="13"/>
  <c r="F84" i="4"/>
  <c r="I24" i="4"/>
  <c r="P49" i="13" l="1"/>
  <c r="O32" i="4"/>
  <c r="O31" i="4" s="1"/>
  <c r="G7" i="12"/>
  <c r="C150" i="13" s="1"/>
  <c r="G129" i="4"/>
  <c r="O21" i="12"/>
  <c r="O23" i="12" s="1"/>
  <c r="J124" i="4"/>
  <c r="K80" i="4"/>
  <c r="G25" i="10"/>
  <c r="F28" i="10"/>
  <c r="M20" i="4"/>
  <c r="L116" i="4"/>
  <c r="K118" i="4"/>
  <c r="L36" i="9"/>
  <c r="M23" i="9"/>
  <c r="N47" i="13"/>
  <c r="G15" i="12"/>
  <c r="G150" i="13" s="1"/>
  <c r="L11" i="11"/>
  <c r="J60" i="4"/>
  <c r="K61" i="4"/>
  <c r="K72" i="4"/>
  <c r="L73" i="4"/>
  <c r="G13" i="12"/>
  <c r="F150" i="13" s="1"/>
  <c r="N45" i="13"/>
  <c r="M147" i="13"/>
  <c r="K147" i="13"/>
  <c r="N147" i="13"/>
  <c r="L147" i="13"/>
  <c r="I147" i="13"/>
  <c r="I118" i="4"/>
  <c r="I60" i="4"/>
  <c r="G11" i="12"/>
  <c r="E150" i="13" s="1"/>
  <c r="N43" i="13"/>
  <c r="L41" i="4"/>
  <c r="M42" i="4"/>
  <c r="O151" i="13"/>
  <c r="L17" i="12"/>
  <c r="H154" i="13" s="1"/>
  <c r="S49" i="13"/>
  <c r="C148" i="13"/>
  <c r="E19" i="12"/>
  <c r="L51" i="13" s="1"/>
  <c r="I34" i="8"/>
  <c r="G38" i="8"/>
  <c r="H34" i="8"/>
  <c r="O53" i="4"/>
  <c r="O119" i="4" s="1"/>
  <c r="I119" i="4"/>
  <c r="I117" i="4"/>
  <c r="I19" i="4"/>
  <c r="K24" i="4"/>
  <c r="J117" i="4"/>
  <c r="J19" i="4"/>
  <c r="F7" i="12"/>
  <c r="M39" i="13"/>
  <c r="F129" i="4"/>
  <c r="F9" i="12"/>
  <c r="D149" i="13" s="1"/>
  <c r="M41" i="13"/>
  <c r="J67" i="4"/>
  <c r="K68" i="4"/>
  <c r="N81" i="4"/>
  <c r="N125" i="4" s="1"/>
  <c r="M125" i="4"/>
  <c r="H84" i="4"/>
  <c r="I12" i="11"/>
  <c r="G15" i="11"/>
  <c r="M28" i="4"/>
  <c r="L27" i="4"/>
  <c r="G34" i="5"/>
  <c r="I24" i="5"/>
  <c r="H24" i="5"/>
  <c r="H12" i="11"/>
  <c r="L80" i="4" l="1"/>
  <c r="K124" i="4"/>
  <c r="J84" i="4"/>
  <c r="Q39" i="13" s="1"/>
  <c r="H34" i="5"/>
  <c r="I13" i="12" s="1"/>
  <c r="M11" i="11"/>
  <c r="N11" i="11" s="1"/>
  <c r="L150" i="13"/>
  <c r="M150" i="13"/>
  <c r="K150" i="13"/>
  <c r="N150" i="13"/>
  <c r="I25" i="10"/>
  <c r="G28" i="10"/>
  <c r="I34" i="5"/>
  <c r="J24" i="5"/>
  <c r="N28" i="4"/>
  <c r="N27" i="4" s="1"/>
  <c r="M27" i="4"/>
  <c r="H11" i="12"/>
  <c r="E151" i="13" s="1"/>
  <c r="O43" i="13"/>
  <c r="P43" i="13" s="1"/>
  <c r="L68" i="4"/>
  <c r="K67" i="4"/>
  <c r="M73" i="4"/>
  <c r="L72" i="4"/>
  <c r="M36" i="9"/>
  <c r="N23" i="9"/>
  <c r="N20" i="4"/>
  <c r="M116" i="4"/>
  <c r="H13" i="12"/>
  <c r="F151" i="13" s="1"/>
  <c r="O45" i="13"/>
  <c r="P45" i="13" s="1"/>
  <c r="J12" i="11"/>
  <c r="I15" i="11"/>
  <c r="L24" i="4"/>
  <c r="K117" i="4"/>
  <c r="K19" i="4"/>
  <c r="H38" i="8"/>
  <c r="I15" i="12" s="1"/>
  <c r="N148" i="13"/>
  <c r="M148" i="13"/>
  <c r="K148" i="13"/>
  <c r="L148" i="13"/>
  <c r="I148" i="13"/>
  <c r="M41" i="4"/>
  <c r="N42" i="4"/>
  <c r="N41" i="4" s="1"/>
  <c r="I120" i="4"/>
  <c r="M17" i="12"/>
  <c r="H155" i="13" s="1"/>
  <c r="T49" i="13"/>
  <c r="H25" i="10"/>
  <c r="J34" i="8"/>
  <c r="I38" i="8"/>
  <c r="J120" i="4"/>
  <c r="O152" i="13"/>
  <c r="O81" i="4"/>
  <c r="O125" i="4" s="1"/>
  <c r="H15" i="11"/>
  <c r="I11" i="12" s="1"/>
  <c r="H7" i="12"/>
  <c r="O39" i="13"/>
  <c r="P39" i="13" s="1"/>
  <c r="H129" i="4"/>
  <c r="C149" i="13"/>
  <c r="F19" i="12"/>
  <c r="M51" i="13" s="1"/>
  <c r="I84" i="4"/>
  <c r="O47" i="13"/>
  <c r="P47" i="13" s="1"/>
  <c r="H15" i="12"/>
  <c r="G151" i="13" s="1"/>
  <c r="L118" i="4"/>
  <c r="K60" i="4"/>
  <c r="L61" i="4"/>
  <c r="N41" i="13"/>
  <c r="G9" i="12"/>
  <c r="O42" i="4" l="1"/>
  <c r="J7" i="12"/>
  <c r="C152" i="13" s="1"/>
  <c r="O28" i="4"/>
  <c r="O27" i="4" s="1"/>
  <c r="J129" i="4"/>
  <c r="M80" i="4"/>
  <c r="L124" i="4"/>
  <c r="N73" i="4"/>
  <c r="N72" i="4" s="1"/>
  <c r="M72" i="4"/>
  <c r="M61" i="4"/>
  <c r="L60" i="4"/>
  <c r="M24" i="4"/>
  <c r="L117" i="4"/>
  <c r="L19" i="4"/>
  <c r="N36" i="9"/>
  <c r="Q45" i="13"/>
  <c r="J13" i="12"/>
  <c r="F152" i="13" s="1"/>
  <c r="I129" i="4"/>
  <c r="I7" i="12"/>
  <c r="J15" i="12"/>
  <c r="G152" i="13" s="1"/>
  <c r="Q47" i="13"/>
  <c r="K34" i="8"/>
  <c r="J38" i="8"/>
  <c r="K120" i="4"/>
  <c r="O153" i="13"/>
  <c r="C151" i="13"/>
  <c r="N118" i="4"/>
  <c r="U49" i="13"/>
  <c r="V49" i="13" s="1"/>
  <c r="N17" i="12"/>
  <c r="H156" i="13" s="1"/>
  <c r="H158" i="13" s="1"/>
  <c r="O41" i="13"/>
  <c r="P41" i="13" s="1"/>
  <c r="H9" i="12"/>
  <c r="D151" i="13" s="1"/>
  <c r="N116" i="4"/>
  <c r="O20" i="4"/>
  <c r="J34" i="5"/>
  <c r="K24" i="5"/>
  <c r="D150" i="13"/>
  <c r="G19" i="12"/>
  <c r="N51" i="13" s="1"/>
  <c r="M149" i="13"/>
  <c r="N149" i="13"/>
  <c r="I149" i="13"/>
  <c r="K149" i="13"/>
  <c r="L149" i="13"/>
  <c r="H28" i="10"/>
  <c r="I9" i="12" s="1"/>
  <c r="J11" i="12"/>
  <c r="E152" i="13" s="1"/>
  <c r="Q43" i="13"/>
  <c r="M118" i="4"/>
  <c r="O41" i="4"/>
  <c r="O118" i="4" s="1"/>
  <c r="K84" i="4"/>
  <c r="K12" i="11"/>
  <c r="J15" i="11"/>
  <c r="L67" i="4"/>
  <c r="M68" i="4"/>
  <c r="I28" i="10"/>
  <c r="J25" i="10"/>
  <c r="G48" i="9" l="1"/>
  <c r="G46" i="9"/>
  <c r="G47" i="9"/>
  <c r="I19" i="12"/>
  <c r="O72" i="4"/>
  <c r="O73" i="4"/>
  <c r="N80" i="4"/>
  <c r="N124" i="4" s="1"/>
  <c r="M124" i="4"/>
  <c r="H19" i="12"/>
  <c r="O51" i="13" s="1"/>
  <c r="P51" i="13" s="1"/>
  <c r="L84" i="4"/>
  <c r="L7" i="12" s="1"/>
  <c r="E166" i="13"/>
  <c r="R47" i="13"/>
  <c r="K15" i="12"/>
  <c r="G153" i="13" s="1"/>
  <c r="K25" i="10"/>
  <c r="J28" i="10"/>
  <c r="K11" i="12"/>
  <c r="E153" i="13" s="1"/>
  <c r="R43" i="13"/>
  <c r="I150" i="13"/>
  <c r="O116" i="4"/>
  <c r="N152" i="13"/>
  <c r="L152" i="13"/>
  <c r="K152" i="13"/>
  <c r="M152" i="13"/>
  <c r="N24" i="4"/>
  <c r="M117" i="4"/>
  <c r="M19" i="4"/>
  <c r="Q41" i="13"/>
  <c r="J9" i="12"/>
  <c r="L12" i="11"/>
  <c r="K15" i="11"/>
  <c r="N68" i="4"/>
  <c r="N67" i="4" s="1"/>
  <c r="M67" i="4"/>
  <c r="K7" i="12"/>
  <c r="R39" i="13"/>
  <c r="K129" i="4"/>
  <c r="K34" i="5"/>
  <c r="L24" i="5"/>
  <c r="K151" i="13"/>
  <c r="M151" i="13"/>
  <c r="N151" i="13"/>
  <c r="I151" i="13"/>
  <c r="L151" i="13"/>
  <c r="L34" i="8"/>
  <c r="K38" i="8"/>
  <c r="O17" i="12"/>
  <c r="G50" i="9"/>
  <c r="G44" i="9"/>
  <c r="G45" i="9"/>
  <c r="G51" i="9"/>
  <c r="G49" i="9"/>
  <c r="L120" i="4"/>
  <c r="O154" i="13"/>
  <c r="K13" i="12"/>
  <c r="F153" i="13" s="1"/>
  <c r="R45" i="13"/>
  <c r="G43" i="9"/>
  <c r="N61" i="4"/>
  <c r="M60" i="4"/>
  <c r="S39" i="13" l="1"/>
  <c r="O80" i="4"/>
  <c r="O124" i="4" s="1"/>
  <c r="L129" i="4"/>
  <c r="O68" i="4"/>
  <c r="C154" i="13"/>
  <c r="D152" i="13"/>
  <c r="I152" i="13" s="1"/>
  <c r="J19" i="12"/>
  <c r="Q51" i="13" s="1"/>
  <c r="L11" i="12"/>
  <c r="E154" i="13" s="1"/>
  <c r="S43" i="13"/>
  <c r="N60" i="4"/>
  <c r="O60" i="4" s="1"/>
  <c r="O120" i="4" s="1"/>
  <c r="O61" i="4"/>
  <c r="O67" i="4"/>
  <c r="M12" i="11"/>
  <c r="L15" i="11"/>
  <c r="K9" i="12"/>
  <c r="D153" i="13" s="1"/>
  <c r="R41" i="13"/>
  <c r="L15" i="12"/>
  <c r="G154" i="13" s="1"/>
  <c r="S47" i="13"/>
  <c r="S45" i="13"/>
  <c r="L13" i="12"/>
  <c r="F154" i="13" s="1"/>
  <c r="M120" i="4"/>
  <c r="O155" i="13"/>
  <c r="M34" i="8"/>
  <c r="M38" i="8" s="1"/>
  <c r="L38" i="8"/>
  <c r="N34" i="8"/>
  <c r="N38" i="8" s="1"/>
  <c r="N117" i="4"/>
  <c r="N19" i="4"/>
  <c r="O24" i="4"/>
  <c r="L34" i="5"/>
  <c r="M24" i="5"/>
  <c r="C153" i="13"/>
  <c r="M84" i="4"/>
  <c r="K28" i="10"/>
  <c r="L25" i="10"/>
  <c r="K19" i="12" l="1"/>
  <c r="R51" i="13" s="1"/>
  <c r="N84" i="4"/>
  <c r="U39" i="13" s="1"/>
  <c r="O117" i="4"/>
  <c r="O19" i="4"/>
  <c r="O84" i="4" s="1"/>
  <c r="T47" i="13"/>
  <c r="M15" i="12"/>
  <c r="G155" i="13" s="1"/>
  <c r="M11" i="12"/>
  <c r="E155" i="13" s="1"/>
  <c r="T43" i="13"/>
  <c r="M25" i="10"/>
  <c r="M28" i="10" s="1"/>
  <c r="L28" i="10"/>
  <c r="N25" i="10"/>
  <c r="L153" i="13"/>
  <c r="M153" i="13"/>
  <c r="I153" i="13"/>
  <c r="N153" i="13"/>
  <c r="K153" i="13"/>
  <c r="U47" i="13"/>
  <c r="V47" i="13" s="1"/>
  <c r="N15" i="12"/>
  <c r="G156" i="13" s="1"/>
  <c r="M15" i="11"/>
  <c r="N12" i="11"/>
  <c r="N15" i="11" s="1"/>
  <c r="O11" i="12" s="1"/>
  <c r="N120" i="4"/>
  <c r="O156" i="13"/>
  <c r="S41" i="13"/>
  <c r="L9" i="12"/>
  <c r="M34" i="5"/>
  <c r="N24" i="5"/>
  <c r="M7" i="12"/>
  <c r="M129" i="4"/>
  <c r="T39" i="13"/>
  <c r="M13" i="12"/>
  <c r="F155" i="13" s="1"/>
  <c r="T45" i="13"/>
  <c r="O15" i="12"/>
  <c r="N154" i="13"/>
  <c r="L154" i="13"/>
  <c r="K154" i="13"/>
  <c r="M154" i="13"/>
  <c r="N7" i="12" l="1"/>
  <c r="C156" i="13" s="1"/>
  <c r="N129" i="4"/>
  <c r="G158" i="13"/>
  <c r="E165" i="13" s="1"/>
  <c r="N34" i="5"/>
  <c r="F42" i="5" s="1"/>
  <c r="T41" i="13"/>
  <c r="M9" i="12"/>
  <c r="D155" i="13" s="1"/>
  <c r="U43" i="13"/>
  <c r="V43" i="13" s="1"/>
  <c r="N11" i="12"/>
  <c r="E156" i="13" s="1"/>
  <c r="E158" i="13" s="1"/>
  <c r="N28" i="10"/>
  <c r="V39" i="13"/>
  <c r="U41" i="13"/>
  <c r="N9" i="12"/>
  <c r="D156" i="13" s="1"/>
  <c r="C155" i="13"/>
  <c r="O129" i="4"/>
  <c r="O7" i="12"/>
  <c r="N13" i="12"/>
  <c r="F156" i="13" s="1"/>
  <c r="F158" i="13" s="1"/>
  <c r="U45" i="13"/>
  <c r="V45" i="13" s="1"/>
  <c r="D154" i="13"/>
  <c r="I154" i="13" s="1"/>
  <c r="L19" i="12"/>
  <c r="S51" i="13" s="1"/>
  <c r="M19" i="12" l="1"/>
  <c r="T51" i="13" s="1"/>
  <c r="N19" i="12"/>
  <c r="U51" i="13" s="1"/>
  <c r="K155" i="13"/>
  <c r="M155" i="13"/>
  <c r="N155" i="13"/>
  <c r="L155" i="13"/>
  <c r="I155" i="13"/>
  <c r="C158" i="13"/>
  <c r="E164" i="13"/>
  <c r="D158" i="13"/>
  <c r="E38" i="10"/>
  <c r="O9" i="12"/>
  <c r="E37" i="10"/>
  <c r="E36" i="10"/>
  <c r="N156" i="13"/>
  <c r="K156" i="13"/>
  <c r="M156" i="13"/>
  <c r="L156" i="13"/>
  <c r="I156" i="13"/>
  <c r="E163" i="13"/>
  <c r="P122" i="4"/>
  <c r="P119" i="4"/>
  <c r="P124" i="4"/>
  <c r="P125" i="4"/>
  <c r="P118" i="4"/>
  <c r="P116" i="4"/>
  <c r="P120" i="4"/>
  <c r="V41" i="13"/>
  <c r="E35" i="10"/>
  <c r="P117" i="4"/>
  <c r="O13" i="12"/>
  <c r="F47" i="5"/>
  <c r="F43" i="5"/>
  <c r="F45" i="5"/>
  <c r="F44" i="5"/>
  <c r="F46" i="5"/>
  <c r="O19" i="12" l="1"/>
  <c r="O24" i="12" s="1"/>
  <c r="V51" i="13"/>
  <c r="I158" i="13"/>
  <c r="I159" i="13" s="1"/>
  <c r="E161" i="13"/>
  <c r="E162" i="13"/>
  <c r="D166" i="13" l="1"/>
  <c r="D165" i="13"/>
  <c r="D161" i="13"/>
  <c r="D162" i="13"/>
  <c r="D163" i="13"/>
  <c r="D164" i="13"/>
</calcChain>
</file>

<file path=xl/sharedStrings.xml><?xml version="1.0" encoding="utf-8"?>
<sst xmlns="http://schemas.openxmlformats.org/spreadsheetml/2006/main" count="315" uniqueCount="144">
  <si>
    <t>Facility Rent</t>
  </si>
  <si>
    <t>UPS Batteries</t>
  </si>
  <si>
    <t xml:space="preserve"> </t>
  </si>
  <si>
    <t>Switchgear</t>
  </si>
  <si>
    <t>IR Scanning</t>
  </si>
  <si>
    <t>Breaker</t>
  </si>
  <si>
    <t>Other -</t>
  </si>
  <si>
    <t>CRAH</t>
  </si>
  <si>
    <t>Heat Rejection</t>
  </si>
  <si>
    <t>Access Floor</t>
  </si>
  <si>
    <t xml:space="preserve">Data Center Cleaning </t>
  </si>
  <si>
    <t>Fire Protection Maintenance</t>
  </si>
  <si>
    <t>Detection System</t>
  </si>
  <si>
    <t>Air Sampling System</t>
  </si>
  <si>
    <t>Pre-action Sprinkler</t>
  </si>
  <si>
    <t>Gaseous Agent</t>
  </si>
  <si>
    <t>CCTV/ Camera</t>
  </si>
  <si>
    <t>Access Control</t>
  </si>
  <si>
    <t>UPS Fans &amp; Capacitors</t>
  </si>
  <si>
    <t>Power Cost/kWh</t>
  </si>
  <si>
    <t>Utilities</t>
  </si>
  <si>
    <t>Annual Power Cost</t>
  </si>
  <si>
    <t>IT Power Usage (kW)</t>
  </si>
  <si>
    <t>Facility Related Costs</t>
  </si>
  <si>
    <t>Break-Fix</t>
  </si>
  <si>
    <t>Water</t>
  </si>
  <si>
    <t>Fans</t>
  </si>
  <si>
    <t>Compressors</t>
  </si>
  <si>
    <t xml:space="preserve">Other- </t>
  </si>
  <si>
    <t>Replacement Parts- Electrical</t>
  </si>
  <si>
    <t>Replacement Parts- Mechanical</t>
  </si>
  <si>
    <t>Replacement Parts- Fire Protection</t>
  </si>
  <si>
    <t>Questions</t>
  </si>
  <si>
    <t>Building</t>
  </si>
  <si>
    <t>Electricity</t>
  </si>
  <si>
    <t>Sewer</t>
  </si>
  <si>
    <t>Fuels: natural gas, propane, fuel oil, etc.</t>
  </si>
  <si>
    <t>Custodial Services</t>
  </si>
  <si>
    <t>Exterior: groundskeeping, snow removal, etc.</t>
  </si>
  <si>
    <t>Data Center</t>
  </si>
  <si>
    <t>Year</t>
  </si>
  <si>
    <t>5-Yr Cost</t>
  </si>
  <si>
    <t>10-Yr Cost</t>
  </si>
  <si>
    <t>Other-</t>
  </si>
  <si>
    <r>
      <t xml:space="preserve">Building maintenance, </t>
    </r>
    <r>
      <rPr>
        <sz val="9"/>
        <color theme="1"/>
        <rFont val="Calibri"/>
        <family val="2"/>
        <scheme val="minor"/>
      </rPr>
      <t>non data center (Lighting, HVAC, etc. )</t>
    </r>
  </si>
  <si>
    <t>Compute space size (s.f.):</t>
  </si>
  <si>
    <t>Annual Escalation Assumption (%):</t>
  </si>
  <si>
    <t>Electrical Usage Calculation</t>
  </si>
  <si>
    <t>PUE Power Utilization Efficiency - overhead for cooling, lights, etc.</t>
  </si>
  <si>
    <t>Security</t>
  </si>
  <si>
    <t>IT Infrastructure and Services Related Costs</t>
  </si>
  <si>
    <t>Infrastructure</t>
  </si>
  <si>
    <t>Racks</t>
  </si>
  <si>
    <t>Rack PDUs</t>
  </si>
  <si>
    <t>Rack Network</t>
  </si>
  <si>
    <t>Rack Switches</t>
  </si>
  <si>
    <t>Personnel</t>
  </si>
  <si>
    <t>Diesel fuel - generator</t>
  </si>
  <si>
    <t>Total Annual Power Usage</t>
  </si>
  <si>
    <t>UPS Replacement</t>
  </si>
  <si>
    <t>No rent cost is allocated to data center</t>
  </si>
  <si>
    <t>Cost for power is $0.06/kWh</t>
  </si>
  <si>
    <t>ATS  (included above)</t>
  </si>
  <si>
    <t>IT Systems Monitoring</t>
  </si>
  <si>
    <t>Monitoring - Environmental</t>
  </si>
  <si>
    <t>UPS Battery maintenence (included above)</t>
  </si>
  <si>
    <t>Communications - Network</t>
  </si>
  <si>
    <t>Cellular phone charges</t>
  </si>
  <si>
    <t>Minor Equipment</t>
  </si>
  <si>
    <t>Training</t>
  </si>
  <si>
    <t>Supplies &amp; Service</t>
  </si>
  <si>
    <t>Office Supplies, Magazines, Books</t>
  </si>
  <si>
    <t>Postage/Express Shipping</t>
  </si>
  <si>
    <t>Operating Supplies</t>
  </si>
  <si>
    <t>Tuition Reimbursement</t>
  </si>
  <si>
    <t>Consultant Fees</t>
  </si>
  <si>
    <t>Engineering Services</t>
  </si>
  <si>
    <t>Temporary Labor Pool</t>
  </si>
  <si>
    <t>Computer Equipment</t>
  </si>
  <si>
    <t>Mileage reimbursement</t>
  </si>
  <si>
    <t>Outside Printing &amp; Binding</t>
  </si>
  <si>
    <t>Inside Repair and Maintenance</t>
  </si>
  <si>
    <t>Software</t>
  </si>
  <si>
    <t>Dues &amp; Memberships</t>
  </si>
  <si>
    <t>Business Continuity/Disaster Recovery</t>
  </si>
  <si>
    <t>Off site tape storage</t>
  </si>
  <si>
    <t>Facility Staff</t>
  </si>
  <si>
    <t>Update Notes</t>
  </si>
  <si>
    <t>Summary of Costs</t>
  </si>
  <si>
    <t xml:space="preserve">Facility </t>
  </si>
  <si>
    <t>Total Data Center</t>
  </si>
  <si>
    <t>Electrical - Work &amp; Maintenance</t>
  </si>
  <si>
    <t>Generator Maintenance</t>
  </si>
  <si>
    <t>UPS Maintenance</t>
  </si>
  <si>
    <t>PDUs/RPPs/Distribution Maintenance</t>
  </si>
  <si>
    <t>Total</t>
  </si>
  <si>
    <t>Summary of costs from all tabs</t>
  </si>
  <si>
    <t>Total Facility Related Cost</t>
  </si>
  <si>
    <t>Pie chart data</t>
  </si>
  <si>
    <t>CapEx</t>
  </si>
  <si>
    <t>Tad Davies</t>
  </si>
  <si>
    <t>314-265-2735 direct</t>
  </si>
  <si>
    <t>The following clarifications are made relative to the use of this tool:</t>
  </si>
  <si>
    <t>Data for chart above</t>
  </si>
  <si>
    <t>Notes</t>
  </si>
  <si>
    <t>Electricity is the single largest facility operating cost</t>
  </si>
  <si>
    <t>Electrical consumption is a calcualted estimate</t>
  </si>
  <si>
    <t>Pie Chart Data</t>
  </si>
  <si>
    <t>Compensation is not included in this model</t>
  </si>
  <si>
    <t>Facility costs reflects procurement of a replacement UPS and on-going replacement of batteries</t>
  </si>
  <si>
    <t>The intention of this model is to reflect total data center costs with the exception of direct personnel compensation costs.</t>
  </si>
  <si>
    <t>Data Tabulation</t>
  </si>
  <si>
    <t xml:space="preserve">Data Center </t>
  </si>
  <si>
    <t>UPS capacity (kW)</t>
  </si>
  <si>
    <t>UPS laod (kW)</t>
  </si>
  <si>
    <t>Size (s.f.)</t>
  </si>
  <si>
    <t>For detailed breakdown, see each tab</t>
  </si>
  <si>
    <r>
      <rPr>
        <b/>
        <sz val="11"/>
        <color theme="1"/>
        <rFont val="Calibri"/>
        <family val="2"/>
        <scheme val="minor"/>
      </rPr>
      <t>Facilty Cost</t>
    </r>
    <r>
      <rPr>
        <sz val="11"/>
        <color theme="1"/>
        <rFont val="Calibri"/>
        <family val="2"/>
        <scheme val="minor"/>
      </rPr>
      <t>/SF inc. power cost</t>
    </r>
  </si>
  <si>
    <r>
      <t>Facilty Cost</t>
    </r>
    <r>
      <rPr>
        <sz val="11"/>
        <color theme="1"/>
        <rFont val="Calibri"/>
        <family val="2"/>
        <scheme val="minor"/>
      </rPr>
      <t>/kW IT Load inc. power cost</t>
    </r>
  </si>
  <si>
    <r>
      <rPr>
        <b/>
        <sz val="11"/>
        <color theme="1"/>
        <rFont val="Calibri"/>
        <family val="2"/>
        <scheme val="minor"/>
      </rPr>
      <t>Facilty Cost</t>
    </r>
    <r>
      <rPr>
        <sz val="11"/>
        <color theme="1"/>
        <rFont val="Calibri"/>
        <family val="2"/>
        <scheme val="minor"/>
      </rPr>
      <t xml:space="preserve">/kW IT Load </t>
    </r>
    <r>
      <rPr>
        <sz val="11"/>
        <color rgb="FFFF0000"/>
        <rFont val="Calibri (Body)"/>
      </rPr>
      <t>w/o power cost</t>
    </r>
  </si>
  <si>
    <r>
      <rPr>
        <b/>
        <sz val="11"/>
        <color theme="1"/>
        <rFont val="Calibri"/>
        <family val="2"/>
        <scheme val="minor"/>
      </rPr>
      <t>Facilty Cost</t>
    </r>
    <r>
      <rPr>
        <sz val="11"/>
        <color theme="1"/>
        <rFont val="Calibri"/>
        <family val="2"/>
        <scheme val="minor"/>
      </rPr>
      <t xml:space="preserve">/SF </t>
    </r>
    <r>
      <rPr>
        <sz val="11"/>
        <color rgb="FFFF0000"/>
        <rFont val="Calibri (Body)"/>
      </rPr>
      <t>w/o power cost</t>
    </r>
  </si>
  <si>
    <t>Maintenance Cost/kW</t>
  </si>
  <si>
    <t>Data Center Metrics - Facility Centric</t>
  </si>
  <si>
    <t>Data Center Metrics - IT Infrastructutre Centric</t>
  </si>
  <si>
    <t>Data Center Costs</t>
  </si>
  <si>
    <t>To be determined at a future date</t>
  </si>
  <si>
    <t>Cost Code</t>
  </si>
  <si>
    <t>##-####</t>
  </si>
  <si>
    <t>No charges incurred from Facilities</t>
  </si>
  <si>
    <t>inc. w/ detection</t>
  </si>
  <si>
    <t>Questions? Contact</t>
  </si>
  <si>
    <t>President</t>
  </si>
  <si>
    <t>Fodere</t>
  </si>
  <si>
    <t>tad.davies@FodereConsulting.com</t>
  </si>
  <si>
    <t>Data Center Cost Model</t>
  </si>
  <si>
    <t>Mechanical maintenance is provided by Facilites and not charged on a hourly basis</t>
  </si>
  <si>
    <t>No cost is allocated to data center for maintenance work provided by Facilities</t>
  </si>
  <si>
    <t>Generator Fuel Polishing</t>
  </si>
  <si>
    <t xml:space="preserve">Xxxxx Circuits </t>
  </si>
  <si>
    <t>Vendor name and service description</t>
  </si>
  <si>
    <t>Auto Allowance</t>
  </si>
  <si>
    <t>Mechanical Work &amp; Maintenance</t>
  </si>
  <si>
    <t>Printer maintenance</t>
  </si>
  <si>
    <t>Mainframe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</si>
</sst>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0.0%"/>
    <numFmt numFmtId="167" formatCode="0.0"/>
    <numFmt numFmtId="168" formatCode="_(&quot;$&quot;* #,##0_);_(&quot;$&quot;* \(#,##0\);_(&quot;$&quot;* &quot;-&quot;??_);_(@_)"/>
    <numFmt numFmtId="169" formatCode="&quot;$&quot;#,##0"/>
  </numFmts>
  <fonts count="5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i/>
      <sz val="9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 tint="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FFFFFF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color rgb="FFFF0000"/>
      <name val="Calibri (Body)"/>
    </font>
    <font>
      <sz val="11"/>
      <color rgb="FFFF0000"/>
      <name val="Calibri (Body)"/>
    </font>
    <font>
      <b/>
      <sz val="11"/>
      <color theme="1" tint="0.249977111117893"/>
      <name val="Calibri"/>
      <family val="2"/>
      <scheme val="minor"/>
    </font>
    <font>
      <sz val="8"/>
      <color theme="1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sz val="8"/>
      <color rgb="FF000000"/>
      <name val="Calibri Light"/>
      <family val="2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B9BD5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/>
      <top/>
      <bottom style="hair">
        <color rgb="FFFFFFFF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81">
    <xf numFmtId="0" fontId="0" fillId="0" borderId="0"/>
    <xf numFmtId="0" fontId="2" fillId="2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5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/>
    </xf>
    <xf numFmtId="0" fontId="12" fillId="3" borderId="0" xfId="19" applyFont="1"/>
    <xf numFmtId="0" fontId="13" fillId="0" borderId="0" xfId="0" applyFont="1"/>
    <xf numFmtId="0" fontId="9" fillId="5" borderId="0" xfId="21" applyFont="1"/>
    <xf numFmtId="0" fontId="6" fillId="4" borderId="0" xfId="20" applyFont="1" applyAlignment="1">
      <alignment horizontal="left" indent="1"/>
    </xf>
    <xf numFmtId="0" fontId="6" fillId="0" borderId="0" xfId="0" applyFont="1" applyAlignment="1">
      <alignment horizontal="right"/>
    </xf>
    <xf numFmtId="0" fontId="9" fillId="5" borderId="0" xfId="2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3" borderId="0" xfId="19" applyFont="1" applyAlignment="1">
      <alignment horizontal="center"/>
    </xf>
    <xf numFmtId="0" fontId="11" fillId="3" borderId="0" xfId="19" applyFont="1" applyAlignment="1">
      <alignment horizontal="center"/>
    </xf>
    <xf numFmtId="165" fontId="6" fillId="0" borderId="0" xfId="18" applyNumberFormat="1" applyFont="1" applyAlignment="1">
      <alignment horizontal="center"/>
    </xf>
    <xf numFmtId="0" fontId="6" fillId="4" borderId="2" xfId="20" applyFont="1" applyBorder="1" applyAlignment="1">
      <alignment horizontal="left" indent="1"/>
    </xf>
    <xf numFmtId="165" fontId="6" fillId="4" borderId="2" xfId="18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7" fillId="6" borderId="0" xfId="0" applyFont="1" applyFill="1"/>
    <xf numFmtId="0" fontId="6" fillId="6" borderId="0" xfId="0" applyFont="1" applyFill="1"/>
    <xf numFmtId="0" fontId="6" fillId="6" borderId="0" xfId="0" applyFont="1" applyFill="1" applyAlignment="1">
      <alignment horizontal="right"/>
    </xf>
    <xf numFmtId="0" fontId="13" fillId="6" borderId="0" xfId="1" applyFont="1" applyFill="1" applyBorder="1"/>
    <xf numFmtId="164" fontId="6" fillId="6" borderId="0" xfId="18" applyNumberFormat="1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0" fontId="18" fillId="8" borderId="0" xfId="0" applyFont="1" applyFill="1"/>
    <xf numFmtId="0" fontId="18" fillId="8" borderId="0" xfId="0" applyFont="1" applyFill="1" applyAlignment="1">
      <alignment horizontal="center"/>
    </xf>
    <xf numFmtId="0" fontId="19" fillId="0" borderId="0" xfId="0" applyFont="1"/>
    <xf numFmtId="165" fontId="19" fillId="0" borderId="0" xfId="0" applyNumberFormat="1" applyFont="1" applyAlignment="1">
      <alignment horizontal="center"/>
    </xf>
    <xf numFmtId="165" fontId="19" fillId="9" borderId="5" xfId="0" applyNumberFormat="1" applyFont="1" applyFill="1" applyBorder="1" applyAlignment="1">
      <alignment horizontal="center"/>
    </xf>
    <xf numFmtId="165" fontId="19" fillId="9" borderId="6" xfId="0" applyNumberFormat="1" applyFont="1" applyFill="1" applyBorder="1" applyAlignment="1">
      <alignment horizontal="center"/>
    </xf>
    <xf numFmtId="166" fontId="7" fillId="0" borderId="3" xfId="6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167" fontId="6" fillId="6" borderId="0" xfId="0" applyNumberFormat="1" applyFont="1" applyFill="1" applyBorder="1"/>
    <xf numFmtId="3" fontId="13" fillId="6" borderId="0" xfId="1" applyNumberFormat="1" applyFont="1" applyFill="1" applyBorder="1"/>
    <xf numFmtId="0" fontId="6" fillId="0" borderId="0" xfId="0" applyFont="1" applyFill="1"/>
    <xf numFmtId="0" fontId="6" fillId="0" borderId="0" xfId="0" applyFont="1" applyAlignment="1">
      <alignment horizontal="left" indent="4"/>
    </xf>
    <xf numFmtId="165" fontId="6" fillId="0" borderId="0" xfId="18" applyNumberFormat="1" applyFont="1" applyFill="1" applyAlignment="1">
      <alignment horizontal="center"/>
    </xf>
    <xf numFmtId="0" fontId="0" fillId="0" borderId="0" xfId="0" applyFont="1"/>
    <xf numFmtId="168" fontId="6" fillId="0" borderId="0" xfId="18" applyNumberFormat="1" applyFont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9" fillId="5" borderId="0" xfId="21" applyFont="1" applyAlignment="1">
      <alignment horizontal="left"/>
    </xf>
    <xf numFmtId="0" fontId="0" fillId="0" borderId="0" xfId="0" applyAlignment="1">
      <alignment horizontal="left"/>
    </xf>
    <xf numFmtId="0" fontId="18" fillId="8" borderId="0" xfId="0" applyFont="1" applyFill="1" applyAlignment="1">
      <alignment horizontal="left"/>
    </xf>
    <xf numFmtId="165" fontId="6" fillId="4" borderId="0" xfId="18" applyNumberFormat="1" applyFont="1" applyFill="1" applyBorder="1" applyAlignment="1">
      <alignment horizontal="center"/>
    </xf>
    <xf numFmtId="165" fontId="17" fillId="0" borderId="0" xfId="0" applyNumberFormat="1" applyFont="1" applyAlignment="1">
      <alignment horizontal="center"/>
    </xf>
    <xf numFmtId="165" fontId="7" fillId="0" borderId="0" xfId="0" applyNumberFormat="1" applyFont="1"/>
    <xf numFmtId="0" fontId="7" fillId="0" borderId="0" xfId="0" applyFont="1" applyFill="1" applyAlignment="1">
      <alignment horizontal="right"/>
    </xf>
    <xf numFmtId="165" fontId="3" fillId="0" borderId="0" xfId="0" applyNumberFormat="1" applyFont="1"/>
    <xf numFmtId="165" fontId="7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21" fillId="0" borderId="0" xfId="0" applyFont="1"/>
    <xf numFmtId="0" fontId="11" fillId="3" borderId="0" xfId="19" applyFont="1" applyAlignment="1"/>
    <xf numFmtId="165" fontId="0" fillId="0" borderId="0" xfId="0" applyNumberFormat="1"/>
    <xf numFmtId="165" fontId="11" fillId="0" borderId="0" xfId="18" applyNumberFormat="1" applyFont="1" applyFill="1" applyAlignment="1">
      <alignment horizontal="center"/>
    </xf>
    <xf numFmtId="165" fontId="11" fillId="0" borderId="0" xfId="18" applyNumberFormat="1" applyFont="1" applyFill="1"/>
    <xf numFmtId="0" fontId="0" fillId="0" borderId="0" xfId="0" applyFill="1"/>
    <xf numFmtId="165" fontId="12" fillId="3" borderId="0" xfId="19" applyNumberFormat="1" applyFont="1" applyAlignment="1">
      <alignment horizontal="center"/>
    </xf>
    <xf numFmtId="166" fontId="0" fillId="0" borderId="0" xfId="60" applyNumberFormat="1" applyFont="1"/>
    <xf numFmtId="0" fontId="24" fillId="3" borderId="0" xfId="19" applyFont="1"/>
    <xf numFmtId="0" fontId="6" fillId="10" borderId="0" xfId="0" applyFont="1" applyFill="1"/>
    <xf numFmtId="0" fontId="6" fillId="10" borderId="0" xfId="0" applyFont="1" applyFill="1" applyAlignment="1">
      <alignment horizontal="center"/>
    </xf>
    <xf numFmtId="0" fontId="7" fillId="10" borderId="0" xfId="0" applyFont="1" applyFill="1"/>
    <xf numFmtId="0" fontId="9" fillId="0" borderId="0" xfId="21" applyFont="1" applyFill="1"/>
    <xf numFmtId="0" fontId="9" fillId="0" borderId="0" xfId="21" applyFont="1" applyFill="1" applyAlignment="1">
      <alignment horizontal="center"/>
    </xf>
    <xf numFmtId="0" fontId="9" fillId="0" borderId="0" xfId="21" applyFont="1" applyFill="1" applyAlignment="1">
      <alignment horizontal="left"/>
    </xf>
    <xf numFmtId="9" fontId="0" fillId="0" borderId="0" xfId="60" applyFont="1"/>
    <xf numFmtId="165" fontId="23" fillId="0" borderId="0" xfId="18" applyNumberFormat="1" applyFont="1" applyFill="1"/>
    <xf numFmtId="0" fontId="0" fillId="0" borderId="3" xfId="0" applyBorder="1"/>
    <xf numFmtId="0" fontId="29" fillId="0" borderId="3" xfId="0" applyFont="1" applyBorder="1"/>
    <xf numFmtId="0" fontId="29" fillId="0" borderId="3" xfId="0" applyFont="1" applyBorder="1" applyAlignment="1">
      <alignment horizontal="center"/>
    </xf>
    <xf numFmtId="0" fontId="29" fillId="10" borderId="0" xfId="0" applyFont="1" applyFill="1"/>
    <xf numFmtId="165" fontId="29" fillId="10" borderId="0" xfId="0" applyNumberFormat="1" applyFont="1" applyFill="1" applyAlignment="1">
      <alignment horizontal="center"/>
    </xf>
    <xf numFmtId="166" fontId="29" fillId="10" borderId="0" xfId="60" applyNumberFormat="1" applyFont="1" applyFill="1"/>
    <xf numFmtId="0" fontId="29" fillId="10" borderId="0" xfId="0" applyFont="1" applyFill="1" applyAlignment="1">
      <alignment horizontal="center"/>
    </xf>
    <xf numFmtId="0" fontId="30" fillId="10" borderId="0" xfId="0" applyFont="1" applyFill="1"/>
    <xf numFmtId="165" fontId="30" fillId="10" borderId="0" xfId="0" applyNumberFormat="1" applyFont="1" applyFill="1" applyAlignment="1">
      <alignment horizontal="center"/>
    </xf>
    <xf numFmtId="0" fontId="13" fillId="0" borderId="3" xfId="0" applyFont="1" applyBorder="1"/>
    <xf numFmtId="0" fontId="29" fillId="0" borderId="0" xfId="0" applyFont="1"/>
    <xf numFmtId="0" fontId="31" fillId="0" borderId="0" xfId="0" applyFont="1"/>
    <xf numFmtId="9" fontId="29" fillId="0" borderId="0" xfId="60" applyFont="1" applyAlignment="1">
      <alignment horizontal="center"/>
    </xf>
    <xf numFmtId="166" fontId="31" fillId="0" borderId="0" xfId="60" applyNumberFormat="1" applyFont="1"/>
    <xf numFmtId="0" fontId="33" fillId="0" borderId="0" xfId="21" applyFont="1" applyFill="1" applyAlignment="1">
      <alignment horizontal="left"/>
    </xf>
    <xf numFmtId="10" fontId="29" fillId="0" borderId="0" xfId="60" applyNumberFormat="1" applyFont="1"/>
    <xf numFmtId="0" fontId="26" fillId="0" borderId="0" xfId="0" applyFont="1"/>
    <xf numFmtId="0" fontId="26" fillId="0" borderId="3" xfId="0" applyFont="1" applyBorder="1"/>
    <xf numFmtId="0" fontId="26" fillId="0" borderId="0" xfId="0" applyFont="1" applyAlignment="1">
      <alignment wrapText="1"/>
    </xf>
    <xf numFmtId="0" fontId="28" fillId="0" borderId="0" xfId="0" applyFont="1" applyFill="1"/>
    <xf numFmtId="0" fontId="3" fillId="0" borderId="0" xfId="0" applyFont="1" applyFill="1"/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right" wrapText="1"/>
    </xf>
    <xf numFmtId="165" fontId="25" fillId="0" borderId="0" xfId="0" applyNumberFormat="1" applyFont="1" applyFill="1" applyBorder="1" applyAlignment="1">
      <alignment horizontal="right" wrapText="1"/>
    </xf>
    <xf numFmtId="0" fontId="26" fillId="0" borderId="7" xfId="0" applyFont="1" applyFill="1" applyBorder="1" applyAlignment="1">
      <alignment horizontal="center"/>
    </xf>
    <xf numFmtId="0" fontId="27" fillId="0" borderId="0" xfId="0" applyFont="1" applyFill="1"/>
    <xf numFmtId="0" fontId="0" fillId="0" borderId="0" xfId="0" applyFill="1" applyBorder="1"/>
    <xf numFmtId="0" fontId="34" fillId="0" borderId="0" xfId="0" applyFont="1" applyFill="1"/>
    <xf numFmtId="5" fontId="26" fillId="0" borderId="7" xfId="18" applyNumberFormat="1" applyFont="1" applyFill="1" applyBorder="1" applyAlignment="1">
      <alignment horizontal="right"/>
    </xf>
    <xf numFmtId="5" fontId="0" fillId="0" borderId="0" xfId="0" applyNumberFormat="1" applyFill="1"/>
    <xf numFmtId="5" fontId="26" fillId="0" borderId="0" xfId="18" applyNumberFormat="1" applyFont="1" applyFill="1" applyBorder="1" applyAlignment="1">
      <alignment horizontal="right"/>
    </xf>
    <xf numFmtId="5" fontId="22" fillId="0" borderId="0" xfId="0" applyNumberFormat="1" applyFont="1" applyFill="1"/>
    <xf numFmtId="9" fontId="0" fillId="0" borderId="0" xfId="60" applyFont="1" applyAlignment="1">
      <alignment horizontal="center"/>
    </xf>
    <xf numFmtId="0" fontId="0" fillId="0" borderId="0" xfId="0" applyAlignment="1">
      <alignment horizontal="right"/>
    </xf>
    <xf numFmtId="0" fontId="11" fillId="3" borderId="0" xfId="19" applyFont="1" applyAlignment="1">
      <alignment horizontal="center"/>
    </xf>
    <xf numFmtId="0" fontId="20" fillId="8" borderId="0" xfId="0" applyFont="1" applyFill="1" applyAlignment="1">
      <alignment horizontal="center"/>
    </xf>
    <xf numFmtId="5" fontId="0" fillId="0" borderId="0" xfId="0" applyNumberFormat="1"/>
    <xf numFmtId="169" fontId="11" fillId="3" borderId="0" xfId="19" applyNumberFormat="1" applyFont="1" applyAlignment="1">
      <alignment horizontal="center"/>
    </xf>
    <xf numFmtId="169" fontId="6" fillId="0" borderId="0" xfId="18" applyNumberFormat="1" applyFont="1" applyAlignment="1">
      <alignment horizontal="center"/>
    </xf>
    <xf numFmtId="169" fontId="0" fillId="0" borderId="0" xfId="0" applyNumberFormat="1" applyFont="1"/>
    <xf numFmtId="169" fontId="0" fillId="0" borderId="0" xfId="0" applyNumberFormat="1"/>
    <xf numFmtId="0" fontId="11" fillId="3" borderId="0" xfId="19" applyFont="1" applyAlignment="1">
      <alignment horizontal="left"/>
    </xf>
    <xf numFmtId="0" fontId="0" fillId="0" borderId="0" xfId="0" applyFont="1" applyAlignment="1">
      <alignment horizontal="left"/>
    </xf>
    <xf numFmtId="0" fontId="20" fillId="8" borderId="0" xfId="0" applyFont="1" applyFill="1" applyAlignment="1">
      <alignment horizontal="left"/>
    </xf>
    <xf numFmtId="165" fontId="11" fillId="5" borderId="0" xfId="18" applyNumberFormat="1" applyFont="1" applyFill="1" applyAlignment="1">
      <alignment horizontal="left"/>
    </xf>
    <xf numFmtId="165" fontId="11" fillId="3" borderId="0" xfId="19" applyNumberFormat="1" applyFont="1" applyAlignment="1">
      <alignment horizontal="center"/>
    </xf>
    <xf numFmtId="169" fontId="11" fillId="11" borderId="0" xfId="19" applyNumberFormat="1" applyFont="1" applyFill="1" applyAlignment="1">
      <alignment horizontal="center"/>
    </xf>
    <xf numFmtId="169" fontId="11" fillId="11" borderId="0" xfId="18" applyNumberFormat="1" applyFont="1" applyFill="1"/>
    <xf numFmtId="169" fontId="11" fillId="11" borderId="0" xfId="18" applyNumberFormat="1" applyFont="1" applyFill="1" applyAlignment="1">
      <alignment horizontal="center"/>
    </xf>
    <xf numFmtId="169" fontId="11" fillId="5" borderId="0" xfId="18" applyNumberFormat="1" applyFont="1" applyFill="1" applyAlignment="1">
      <alignment horizontal="center"/>
    </xf>
    <xf numFmtId="0" fontId="15" fillId="5" borderId="0" xfId="21" applyFont="1" applyBorder="1"/>
    <xf numFmtId="0" fontId="36" fillId="5" borderId="0" xfId="21" applyFont="1" applyBorder="1" applyAlignment="1">
      <alignment horizontal="center"/>
    </xf>
    <xf numFmtId="0" fontId="38" fillId="0" borderId="0" xfId="0" applyFont="1" applyBorder="1"/>
    <xf numFmtId="0" fontId="37" fillId="0" borderId="0" xfId="0" applyFont="1" applyBorder="1"/>
    <xf numFmtId="0" fontId="39" fillId="0" borderId="0" xfId="0" applyFont="1" applyBorder="1" applyAlignment="1">
      <alignment horizontal="right"/>
    </xf>
    <xf numFmtId="0" fontId="39" fillId="0" borderId="0" xfId="0" applyFont="1" applyBorder="1" applyAlignment="1">
      <alignment horizontal="center"/>
    </xf>
    <xf numFmtId="0" fontId="40" fillId="3" borderId="0" xfId="19" applyFont="1" applyBorder="1" applyAlignment="1">
      <alignment horizontal="center"/>
    </xf>
    <xf numFmtId="169" fontId="40" fillId="3" borderId="0" xfId="19" applyNumberFormat="1" applyFont="1" applyBorder="1" applyAlignment="1">
      <alignment horizontal="center"/>
    </xf>
    <xf numFmtId="169" fontId="40" fillId="11" borderId="0" xfId="19" applyNumberFormat="1" applyFont="1" applyFill="1" applyBorder="1" applyAlignment="1">
      <alignment horizontal="center"/>
    </xf>
    <xf numFmtId="169" fontId="37" fillId="0" borderId="0" xfId="18" applyNumberFormat="1" applyFont="1" applyBorder="1" applyAlignment="1">
      <alignment horizontal="center"/>
    </xf>
    <xf numFmtId="0" fontId="40" fillId="3" borderId="0" xfId="19" applyFont="1" applyBorder="1" applyAlignment="1"/>
    <xf numFmtId="169" fontId="37" fillId="0" borderId="0" xfId="0" applyNumberFormat="1" applyFont="1" applyBorder="1"/>
    <xf numFmtId="0" fontId="41" fillId="8" borderId="0" xfId="0" applyFont="1" applyFill="1" applyBorder="1" applyAlignment="1">
      <alignment horizontal="center"/>
    </xf>
    <xf numFmtId="165" fontId="40" fillId="5" borderId="0" xfId="18" applyNumberFormat="1" applyFont="1" applyFill="1" applyBorder="1" applyAlignment="1">
      <alignment horizontal="left"/>
    </xf>
    <xf numFmtId="169" fontId="40" fillId="5" borderId="0" xfId="18" applyNumberFormat="1" applyFont="1" applyFill="1" applyBorder="1"/>
    <xf numFmtId="169" fontId="40" fillId="11" borderId="0" xfId="18" applyNumberFormat="1" applyFont="1" applyFill="1" applyBorder="1"/>
    <xf numFmtId="0" fontId="0" fillId="0" borderId="10" xfId="0" applyFill="1" applyBorder="1"/>
    <xf numFmtId="0" fontId="0" fillId="0" borderId="11" xfId="0" applyBorder="1"/>
    <xf numFmtId="0" fontId="0" fillId="0" borderId="11" xfId="0" applyFill="1" applyBorder="1"/>
    <xf numFmtId="0" fontId="0" fillId="0" borderId="12" xfId="0" applyBorder="1"/>
    <xf numFmtId="0" fontId="0" fillId="0" borderId="14" xfId="0" applyBorder="1"/>
    <xf numFmtId="0" fontId="36" fillId="5" borderId="13" xfId="21" applyFont="1" applyBorder="1"/>
    <xf numFmtId="0" fontId="37" fillId="0" borderId="13" xfId="0" applyFont="1" applyBorder="1"/>
    <xf numFmtId="0" fontId="40" fillId="3" borderId="13" xfId="19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41" fillId="8" borderId="13" xfId="0" applyFont="1" applyFill="1" applyBorder="1" applyAlignment="1">
      <alignment horizontal="left"/>
    </xf>
    <xf numFmtId="165" fontId="40" fillId="5" borderId="13" xfId="18" applyNumberFormat="1" applyFont="1" applyFill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42" fillId="0" borderId="0" xfId="0" applyFont="1"/>
    <xf numFmtId="0" fontId="44" fillId="0" borderId="0" xfId="0" applyFont="1"/>
    <xf numFmtId="0" fontId="45" fillId="0" borderId="0" xfId="0" applyFont="1"/>
    <xf numFmtId="5" fontId="26" fillId="0" borderId="7" xfId="18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 wrapText="1"/>
    </xf>
    <xf numFmtId="165" fontId="46" fillId="0" borderId="0" xfId="0" applyNumberFormat="1" applyFont="1" applyFill="1" applyBorder="1" applyAlignment="1">
      <alignment horizontal="center" wrapText="1"/>
    </xf>
    <xf numFmtId="0" fontId="29" fillId="10" borderId="0" xfId="20" applyFont="1" applyFill="1" applyAlignment="1">
      <alignment horizontal="left"/>
    </xf>
    <xf numFmtId="0" fontId="29" fillId="10" borderId="2" xfId="20" applyFont="1" applyFill="1" applyBorder="1" applyAlignment="1">
      <alignment horizontal="left"/>
    </xf>
    <xf numFmtId="0" fontId="43" fillId="0" borderId="0" xfId="21" applyFont="1" applyFill="1" applyAlignment="1"/>
    <xf numFmtId="0" fontId="47" fillId="0" borderId="0" xfId="0" applyFont="1" applyAlignment="1">
      <alignment horizontal="center"/>
    </xf>
    <xf numFmtId="17" fontId="47" fillId="0" borderId="0" xfId="0" applyNumberFormat="1" applyFont="1" applyAlignment="1">
      <alignment horizontal="center"/>
    </xf>
    <xf numFmtId="0" fontId="48" fillId="0" borderId="0" xfId="0" applyFont="1" applyAlignment="1">
      <alignment horizontal="left" indent="1"/>
    </xf>
    <xf numFmtId="165" fontId="6" fillId="0" borderId="0" xfId="18" applyNumberFormat="1" applyFont="1" applyAlignment="1">
      <alignment horizontal="left"/>
    </xf>
    <xf numFmtId="0" fontId="3" fillId="0" borderId="3" xfId="0" applyFont="1" applyBorder="1"/>
    <xf numFmtId="165" fontId="6" fillId="6" borderId="4" xfId="0" applyNumberFormat="1" applyFont="1" applyFill="1" applyBorder="1"/>
    <xf numFmtId="17" fontId="49" fillId="0" borderId="0" xfId="0" applyNumberFormat="1" applyFont="1" applyAlignment="1">
      <alignment horizontal="center"/>
    </xf>
    <xf numFmtId="0" fontId="31" fillId="0" borderId="0" xfId="0" applyFont="1" applyAlignment="1">
      <alignment horizontal="right"/>
    </xf>
    <xf numFmtId="0" fontId="29" fillId="10" borderId="0" xfId="20" applyFont="1" applyFill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26" fillId="0" borderId="0" xfId="0" applyFont="1" applyAlignment="1">
      <alignment horizontal="left" wrapText="1"/>
    </xf>
    <xf numFmtId="0" fontId="43" fillId="5" borderId="0" xfId="21" applyFont="1" applyAlignment="1">
      <alignment horizontal="center"/>
    </xf>
    <xf numFmtId="0" fontId="35" fillId="0" borderId="3" xfId="0" applyFont="1" applyBorder="1" applyAlignment="1">
      <alignment horizontal="center"/>
    </xf>
    <xf numFmtId="0" fontId="43" fillId="0" borderId="0" xfId="21" applyFont="1" applyFill="1" applyAlignment="1">
      <alignment horizontal="center"/>
    </xf>
    <xf numFmtId="0" fontId="0" fillId="0" borderId="0" xfId="0" applyAlignment="1">
      <alignment horizontal="center"/>
    </xf>
    <xf numFmtId="0" fontId="11" fillId="3" borderId="0" xfId="19" applyFont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15" fillId="7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168" fontId="29" fillId="0" borderId="0" xfId="18" applyNumberFormat="1" applyFont="1" applyAlignment="1">
      <alignment horizontal="center"/>
    </xf>
    <xf numFmtId="0" fontId="31" fillId="0" borderId="9" xfId="0" applyFont="1" applyBorder="1" applyAlignment="1">
      <alignment horizontal="center"/>
    </xf>
    <xf numFmtId="168" fontId="29" fillId="0" borderId="8" xfId="18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81">
    <cellStyle name="20% - Accent5" xfId="20" builtinId="46"/>
    <cellStyle name="Accent1" xfId="19" builtinId="29"/>
    <cellStyle name="Accent6" xfId="21" builtinId="49"/>
    <cellStyle name="Calculation" xfId="1" builtinId="22"/>
    <cellStyle name="Currency" xfId="18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  <cellStyle name="Percent" xfId="60" builtinId="5"/>
  </cellStyles>
  <dxfs count="0"/>
  <tableStyles count="0" defaultTableStyle="TableStyleMedium2" defaultPivotStyle="PivotStyleLight16"/>
  <colors>
    <mruColors>
      <color rgb="FF9411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Cost Trend by Category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Dashboard!$C$146</c:f>
              <c:strCache>
                <c:ptCount val="1"/>
                <c:pt idx="0">
                  <c:v>Facility 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Dashboard!$B$147:$B$156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Dashboard!$C$147:$C$156</c:f>
              <c:numCache>
                <c:formatCode>"$"#,##0_);\("$"#,##0\)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11-D045-8419-1EDF4CE2D979}"/>
            </c:ext>
          </c:extLst>
        </c:ser>
        <c:ser>
          <c:idx val="1"/>
          <c:order val="1"/>
          <c:tx>
            <c:strRef>
              <c:f>Dashboard!$D$146</c:f>
              <c:strCache>
                <c:ptCount val="1"/>
                <c:pt idx="0">
                  <c:v>Communications - Network</c:v>
                </c:pt>
              </c:strCache>
            </c:strRef>
          </c:tx>
          <c:spPr>
            <a:ln w="381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Dashboard!$B$147:$B$156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Dashboard!$D$147:$D$156</c:f>
              <c:numCache>
                <c:formatCode>"$"#,##0_);\("$"#,##0\)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11-D045-8419-1EDF4CE2D979}"/>
            </c:ext>
          </c:extLst>
        </c:ser>
        <c:ser>
          <c:idx val="2"/>
          <c:order val="2"/>
          <c:tx>
            <c:strRef>
              <c:f>Dashboard!$E$146</c:f>
              <c:strCache>
                <c:ptCount val="1"/>
                <c:pt idx="0">
                  <c:v>Software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Dashboard!$B$147:$B$156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Dashboard!$E$147:$E$156</c:f>
              <c:numCache>
                <c:formatCode>"$"#,##0_);\("$"#,##0\)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11-D045-8419-1EDF4CE2D979}"/>
            </c:ext>
          </c:extLst>
        </c:ser>
        <c:ser>
          <c:idx val="3"/>
          <c:order val="3"/>
          <c:tx>
            <c:strRef>
              <c:f>Dashboard!$F$146</c:f>
              <c:strCache>
                <c:ptCount val="1"/>
                <c:pt idx="0">
                  <c:v>Infrastructure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Dashboard!$B$147:$B$156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Dashboard!$F$147:$F$156</c:f>
              <c:numCache>
                <c:formatCode>"$"#,##0_);\("$"#,##0\)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11-D045-8419-1EDF4CE2D979}"/>
            </c:ext>
          </c:extLst>
        </c:ser>
        <c:ser>
          <c:idx val="4"/>
          <c:order val="4"/>
          <c:tx>
            <c:strRef>
              <c:f>Dashboard!$G$146</c:f>
              <c:strCache>
                <c:ptCount val="1"/>
                <c:pt idx="0">
                  <c:v>Personnel</c:v>
                </c:pt>
              </c:strCache>
            </c:strRef>
          </c:tx>
          <c:spPr>
            <a:ln w="381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Dashboard!$B$147:$B$156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Dashboard!$G$147:$G$156</c:f>
              <c:numCache>
                <c:formatCode>"$"#,##0_);\("$"#,##0\)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11-D045-8419-1EDF4CE2D979}"/>
            </c:ext>
          </c:extLst>
        </c:ser>
        <c:ser>
          <c:idx val="5"/>
          <c:order val="5"/>
          <c:tx>
            <c:strRef>
              <c:f>Dashboard!$H$146</c:f>
              <c:strCache>
                <c:ptCount val="1"/>
                <c:pt idx="0">
                  <c:v>Supplies &amp; Service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Dashboard!$B$147:$B$156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Dashboard!$H$147:$H$156</c:f>
              <c:numCache>
                <c:formatCode>"$"#,##0_);\("$"#,##0\)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11-D045-8419-1EDF4CE2D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0152400"/>
        <c:axId val="-2079322336"/>
      </c:lineChart>
      <c:catAx>
        <c:axId val="-210015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9322336"/>
        <c:crosses val="autoZero"/>
        <c:auto val="1"/>
        <c:lblAlgn val="ctr"/>
        <c:lblOffset val="100"/>
        <c:noMultiLvlLbl val="0"/>
      </c:catAx>
      <c:valAx>
        <c:axId val="-2079322336"/>
        <c:scaling>
          <c:orientation val="minMax"/>
        </c:scaling>
        <c:delete val="0"/>
        <c:axPos val="l"/>
        <c:majorGridlines/>
        <c:numFmt formatCode="&quot;$&quot;#,##0_);\(&quot;$&quot;#,##0\)" sourceLinked="1"/>
        <c:majorTickMark val="out"/>
        <c:minorTickMark val="none"/>
        <c:tickLblPos val="nextTo"/>
        <c:crossAx val="-2100152400"/>
        <c:crosses val="autoZero"/>
        <c:crossBetween val="between"/>
      </c:valAx>
      <c:dTable>
        <c:showHorzBorder val="1"/>
        <c:showVertBorder val="1"/>
        <c:showOutline val="1"/>
        <c:showKeys val="0"/>
      </c:dTable>
      <c:spPr>
        <a:ln w="57150"/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'IT Personnel'!$D$44:$D$48</c:f>
              <c:strCache>
                <c:ptCount val="5"/>
                <c:pt idx="0">
                  <c:v>Training</c:v>
                </c:pt>
                <c:pt idx="1">
                  <c:v>Temporary Labor Pool</c:v>
                </c:pt>
                <c:pt idx="2">
                  <c:v>Auto Allowance</c:v>
                </c:pt>
                <c:pt idx="3">
                  <c:v>Mileage reimbursement</c:v>
                </c:pt>
                <c:pt idx="4">
                  <c:v>Dues &amp; Memberships</c:v>
                </c:pt>
              </c:strCache>
            </c:strRef>
          </c:cat>
          <c:val>
            <c:numRef>
              <c:f>'IT Personnel'!$F$44:$F$48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D6-0A4A-881D-716619B04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663531587383406E-2"/>
          <c:y val="0.110226089820304"/>
          <c:w val="0.50606085909862097"/>
          <c:h val="0.77954782035939196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'Supplies &amp; Services'!$D$43:$D$51</c:f>
              <c:strCache>
                <c:ptCount val="9"/>
                <c:pt idx="0">
                  <c:v>Office Supplies, Magazines, Books</c:v>
                </c:pt>
                <c:pt idx="1">
                  <c:v>Postage/Express Shipping</c:v>
                </c:pt>
                <c:pt idx="2">
                  <c:v>Operating Supplies</c:v>
                </c:pt>
                <c:pt idx="3">
                  <c:v>Tuition Reimbursement</c:v>
                </c:pt>
                <c:pt idx="4">
                  <c:v>Consultant Fees</c:v>
                </c:pt>
                <c:pt idx="5">
                  <c:v>Engineering Services</c:v>
                </c:pt>
                <c:pt idx="6">
                  <c:v>Outside Printing &amp; Binding</c:v>
                </c:pt>
                <c:pt idx="7">
                  <c:v>Business Continuity/Disaster Recovery</c:v>
                </c:pt>
                <c:pt idx="8">
                  <c:v>Off site tape storage</c:v>
                </c:pt>
              </c:strCache>
            </c:strRef>
          </c:cat>
          <c:val>
            <c:numRef>
              <c:f>'Supplies &amp; Services'!$G$43:$G$51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9D-4348-A9A1-FDF00B105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Cost Contribution by Category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Dashboard!$C$146</c:f>
              <c:strCache>
                <c:ptCount val="1"/>
                <c:pt idx="0">
                  <c:v>Facility </c:v>
                </c:pt>
              </c:strCache>
            </c:strRef>
          </c:tx>
          <c:invertIfNegative val="0"/>
          <c:cat>
            <c:numRef>
              <c:f>Dashboard!$B$147:$B$156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Dashboard!$C$147:$C$156</c:f>
              <c:numCache>
                <c:formatCode>"$"#,##0_);\("$"#,##0\)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7-7940-8E2D-E9C58A2B8A3C}"/>
            </c:ext>
          </c:extLst>
        </c:ser>
        <c:ser>
          <c:idx val="1"/>
          <c:order val="1"/>
          <c:tx>
            <c:strRef>
              <c:f>Dashboard!$D$146</c:f>
              <c:strCache>
                <c:ptCount val="1"/>
                <c:pt idx="0">
                  <c:v>Communications - Network</c:v>
                </c:pt>
              </c:strCache>
            </c:strRef>
          </c:tx>
          <c:invertIfNegative val="0"/>
          <c:cat>
            <c:numRef>
              <c:f>Dashboard!$B$147:$B$156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Dashboard!$D$147:$D$156</c:f>
              <c:numCache>
                <c:formatCode>"$"#,##0_);\("$"#,##0\)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17-7940-8E2D-E9C58A2B8A3C}"/>
            </c:ext>
          </c:extLst>
        </c:ser>
        <c:ser>
          <c:idx val="2"/>
          <c:order val="2"/>
          <c:tx>
            <c:strRef>
              <c:f>Dashboard!$E$146</c:f>
              <c:strCache>
                <c:ptCount val="1"/>
                <c:pt idx="0">
                  <c:v>Software</c:v>
                </c:pt>
              </c:strCache>
            </c:strRef>
          </c:tx>
          <c:invertIfNegative val="0"/>
          <c:cat>
            <c:numRef>
              <c:f>Dashboard!$B$147:$B$156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Dashboard!$E$147:$E$156</c:f>
              <c:numCache>
                <c:formatCode>"$"#,##0_);\("$"#,##0\)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17-7940-8E2D-E9C58A2B8A3C}"/>
            </c:ext>
          </c:extLst>
        </c:ser>
        <c:ser>
          <c:idx val="3"/>
          <c:order val="3"/>
          <c:tx>
            <c:strRef>
              <c:f>Dashboard!$F$146</c:f>
              <c:strCache>
                <c:ptCount val="1"/>
                <c:pt idx="0">
                  <c:v>Infrastructure</c:v>
                </c:pt>
              </c:strCache>
            </c:strRef>
          </c:tx>
          <c:invertIfNegative val="0"/>
          <c:cat>
            <c:numRef>
              <c:f>Dashboard!$B$147:$B$156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Dashboard!$F$147:$F$156</c:f>
              <c:numCache>
                <c:formatCode>"$"#,##0_);\("$"#,##0\)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17-7940-8E2D-E9C58A2B8A3C}"/>
            </c:ext>
          </c:extLst>
        </c:ser>
        <c:ser>
          <c:idx val="4"/>
          <c:order val="4"/>
          <c:tx>
            <c:strRef>
              <c:f>Dashboard!$G$146</c:f>
              <c:strCache>
                <c:ptCount val="1"/>
                <c:pt idx="0">
                  <c:v>Personnel</c:v>
                </c:pt>
              </c:strCache>
            </c:strRef>
          </c:tx>
          <c:invertIfNegative val="0"/>
          <c:cat>
            <c:numRef>
              <c:f>Dashboard!$B$147:$B$156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Dashboard!$G$147:$G$156</c:f>
              <c:numCache>
                <c:formatCode>"$"#,##0_);\("$"#,##0\)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17-7940-8E2D-E9C58A2B8A3C}"/>
            </c:ext>
          </c:extLst>
        </c:ser>
        <c:ser>
          <c:idx val="5"/>
          <c:order val="5"/>
          <c:tx>
            <c:strRef>
              <c:f>Dashboard!$H$146</c:f>
              <c:strCache>
                <c:ptCount val="1"/>
                <c:pt idx="0">
                  <c:v>Supplies &amp; Service</c:v>
                </c:pt>
              </c:strCache>
            </c:strRef>
          </c:tx>
          <c:invertIfNegative val="0"/>
          <c:cat>
            <c:numRef>
              <c:f>Dashboard!$B$147:$B$156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Dashboard!$H$147:$H$156</c:f>
              <c:numCache>
                <c:formatCode>"$"#,##0_);\("$"#,##0\)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17-7940-8E2D-E9C58A2B8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919328"/>
        <c:axId val="-2126879296"/>
      </c:barChart>
      <c:catAx>
        <c:axId val="-212691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26879296"/>
        <c:crosses val="autoZero"/>
        <c:auto val="1"/>
        <c:lblAlgn val="ctr"/>
        <c:lblOffset val="100"/>
        <c:noMultiLvlLbl val="0"/>
      </c:catAx>
      <c:valAx>
        <c:axId val="-2126879296"/>
        <c:scaling>
          <c:orientation val="minMax"/>
        </c:scaling>
        <c:delete val="0"/>
        <c:axPos val="l"/>
        <c:majorGridlines/>
        <c:numFmt formatCode="&quot;$&quot;#,##0_);\(&quot;$&quot;#,##0\)" sourceLinked="1"/>
        <c:majorTickMark val="out"/>
        <c:minorTickMark val="none"/>
        <c:tickLblPos val="nextTo"/>
        <c:crossAx val="-2126919328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10-year Cost Share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Dashboard!$C$161:$C$166</c:f>
              <c:strCache>
                <c:ptCount val="6"/>
                <c:pt idx="0">
                  <c:v>Facility </c:v>
                </c:pt>
                <c:pt idx="1">
                  <c:v>Communications - Network</c:v>
                </c:pt>
                <c:pt idx="2">
                  <c:v>Software</c:v>
                </c:pt>
                <c:pt idx="3">
                  <c:v>Infrastructure</c:v>
                </c:pt>
                <c:pt idx="4">
                  <c:v>Personnel</c:v>
                </c:pt>
                <c:pt idx="5">
                  <c:v>Supplies &amp; Service</c:v>
                </c:pt>
              </c:strCache>
            </c:strRef>
          </c:cat>
          <c:val>
            <c:numRef>
              <c:f>Dashboard!$D$161:$D$166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81-F249-81E9-D0A34DA2D7C3}"/>
            </c:ext>
          </c:extLst>
        </c:ser>
        <c:ser>
          <c:idx val="1"/>
          <c:order val="1"/>
          <c:cat>
            <c:strRef>
              <c:f>Dashboard!$C$161:$C$166</c:f>
              <c:strCache>
                <c:ptCount val="6"/>
                <c:pt idx="0">
                  <c:v>Facility </c:v>
                </c:pt>
                <c:pt idx="1">
                  <c:v>Communications - Network</c:v>
                </c:pt>
                <c:pt idx="2">
                  <c:v>Software</c:v>
                </c:pt>
                <c:pt idx="3">
                  <c:v>Infrastructure</c:v>
                </c:pt>
                <c:pt idx="4">
                  <c:v>Personnel</c:v>
                </c:pt>
                <c:pt idx="5">
                  <c:v>Supplies &amp; Service</c:v>
                </c:pt>
              </c:strCache>
            </c:strRef>
          </c:cat>
          <c:val>
            <c:numRef>
              <c:f>Dashboard!$E$161:$E$166</c:f>
              <c:numCache>
                <c:formatCode>"$"#,##0_);\("$"#,##0\)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1-F249-81E9-D0A34DA2D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Facility Cost</a:t>
            </a:r>
            <a:r>
              <a:rPr lang="en-US" baseline="0">
                <a:solidFill>
                  <a:sysClr val="windowText" lastClr="000000"/>
                </a:solidFill>
              </a:rPr>
              <a:t>/kW/Month</a:t>
            </a:r>
          </a:p>
          <a:p>
            <a:pPr>
              <a:defRPr/>
            </a:pPr>
            <a:r>
              <a:rPr lang="en-US" sz="900" baseline="0">
                <a:solidFill>
                  <a:sysClr val="windowText" lastClr="000000"/>
                </a:solidFill>
              </a:rPr>
              <a:t>(IT Load -measured at UPS output)</a:t>
            </a:r>
            <a:endParaRPr lang="en-US" sz="9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Dashboard!$K$146</c:f>
              <c:strCache>
                <c:ptCount val="1"/>
                <c:pt idx="0">
                  <c:v> Facilty Cost/kW IT Load inc. power cost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Dashboard!$B$147:$B$156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Dashboard!$K$147:$K$156</c:f>
              <c:numCache>
                <c:formatCode>"$"#,##0_);\("$"#,##0\)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80-524A-A6EC-7C40B9A1D19F}"/>
            </c:ext>
          </c:extLst>
        </c:ser>
        <c:ser>
          <c:idx val="1"/>
          <c:order val="1"/>
          <c:tx>
            <c:strRef>
              <c:f>Dashboard!$L$146</c:f>
              <c:strCache>
                <c:ptCount val="1"/>
                <c:pt idx="0">
                  <c:v> Facilty Cost/kW IT Load w/o power cost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Dashboard!$B$147:$B$156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Dashboard!$L$147:$L$156</c:f>
              <c:numCache>
                <c:formatCode>"$"#,##0_);\("$"#,##0\)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80-524A-A6EC-7C40B9A1D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62902640"/>
        <c:axId val="-1962900320"/>
      </c:barChart>
      <c:catAx>
        <c:axId val="-196290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62900320"/>
        <c:crosses val="autoZero"/>
        <c:auto val="1"/>
        <c:lblAlgn val="ctr"/>
        <c:lblOffset val="100"/>
        <c:noMultiLvlLbl val="0"/>
      </c:catAx>
      <c:valAx>
        <c:axId val="-196290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6290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75000"/>
          <a:lumOff val="2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Facility Cost</a:t>
            </a:r>
            <a:r>
              <a:rPr lang="en-US" baseline="0">
                <a:solidFill>
                  <a:sysClr val="windowText" lastClr="000000"/>
                </a:solidFill>
              </a:rPr>
              <a:t>/SF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Dashboard!$M$146</c:f>
              <c:strCache>
                <c:ptCount val="1"/>
                <c:pt idx="0">
                  <c:v> Facilty Cost/SF inc. power cost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Dashboard!$B$147:$B$156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Dashboard!$M$147:$M$156</c:f>
              <c:numCache>
                <c:formatCode>"$"#,##0_);\("$"#,##0\)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5-A348-9C84-CEF1D317F029}"/>
            </c:ext>
          </c:extLst>
        </c:ser>
        <c:ser>
          <c:idx val="1"/>
          <c:order val="1"/>
          <c:tx>
            <c:strRef>
              <c:f>Dashboard!$N$146</c:f>
              <c:strCache>
                <c:ptCount val="1"/>
                <c:pt idx="0">
                  <c:v> Facilty Cost/SF w/o power cost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Dashboard!$B$147:$B$156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Dashboard!$N$147:$N$156</c:f>
              <c:numCache>
                <c:formatCode>"$"#,##0_);\("$"#,##0\)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5-A348-9C84-CEF1D317F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8495808"/>
        <c:axId val="-2078494032"/>
      </c:barChart>
      <c:catAx>
        <c:axId val="-207849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8494032"/>
        <c:crosses val="autoZero"/>
        <c:auto val="1"/>
        <c:lblAlgn val="ctr"/>
        <c:lblOffset val="100"/>
        <c:noMultiLvlLbl val="0"/>
      </c:catAx>
      <c:valAx>
        <c:axId val="-207849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849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75000"/>
          <a:lumOff val="2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Maintenance Cost</a:t>
            </a:r>
            <a:r>
              <a:rPr lang="en-US" baseline="0">
                <a:solidFill>
                  <a:sysClr val="windowText" lastClr="000000"/>
                </a:solidFill>
              </a:rPr>
              <a:t>/kW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Dashboard!$O$146</c:f>
              <c:strCache>
                <c:ptCount val="1"/>
                <c:pt idx="0">
                  <c:v> Maintenance Cost/kW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Dashboard!$B$147:$B$156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Dashboard!$O$147:$O$156</c:f>
              <c:numCache>
                <c:formatCode>"$"#,##0_);\("$"#,##0\)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B2-9244-ADE9-171D6E9B2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62887152"/>
        <c:axId val="-1962884832"/>
      </c:barChart>
      <c:catAx>
        <c:axId val="-196288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62884832"/>
        <c:crosses val="autoZero"/>
        <c:auto val="1"/>
        <c:lblAlgn val="ctr"/>
        <c:lblOffset val="100"/>
        <c:noMultiLvlLbl val="0"/>
      </c:catAx>
      <c:valAx>
        <c:axId val="-196288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62887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75000"/>
          <a:lumOff val="2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>
                <a:solidFill>
                  <a:schemeClr val="tx1">
                    <a:lumMod val="65000"/>
                    <a:lumOff val="35000"/>
                  </a:schemeClr>
                </a:solidFill>
              </a:rPr>
              <a:t>Facility</a:t>
            </a:r>
            <a:r>
              <a:rPr lang="en-US" b="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Related Costs</a:t>
            </a:r>
            <a:endParaRPr lang="en-US" b="0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941102"/>
              </a:solidFill>
            </c:spPr>
            <c:extLst>
              <c:ext xmlns:c16="http://schemas.microsoft.com/office/drawing/2014/chart" uri="{C3380CC4-5D6E-409C-BE32-E72D297353CC}">
                <c16:uniqueId val="{00000001-A53A-A447-AB4D-D7585BA632D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'Facility-Centric Costs'!$C$116:$C$125</c:f>
              <c:strCache>
                <c:ptCount val="10"/>
                <c:pt idx="0">
                  <c:v>Electricity</c:v>
                </c:pt>
                <c:pt idx="1">
                  <c:v>Diesel fuel - generator</c:v>
                </c:pt>
                <c:pt idx="2">
                  <c:v>Electrical - Work &amp; Maintenance</c:v>
                </c:pt>
                <c:pt idx="3">
                  <c:v>Replacement Parts- Electrical</c:v>
                </c:pt>
                <c:pt idx="4">
                  <c:v>Mechanical Work &amp; Maintenance</c:v>
                </c:pt>
                <c:pt idx="5">
                  <c:v>Replacement Parts- Mechanical</c:v>
                </c:pt>
                <c:pt idx="6">
                  <c:v>Replacement Parts- Fire Protection</c:v>
                </c:pt>
                <c:pt idx="7">
                  <c:v>Access Floor</c:v>
                </c:pt>
                <c:pt idx="8">
                  <c:v>Data Center Cleaning </c:v>
                </c:pt>
                <c:pt idx="9">
                  <c:v>Monitoring - Environmental</c:v>
                </c:pt>
              </c:strCache>
            </c:strRef>
          </c:cat>
          <c:val>
            <c:numRef>
              <c:f>'Facility-Centric Costs'!$P$116:$P$125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3A-A447-AB4D-D7585BA63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'Comm - Network'!$C$35:$C$37</c:f>
              <c:numCache>
                <c:formatCode>General</c:formatCode>
                <c:ptCount val="3"/>
              </c:numCache>
            </c:numRef>
          </c:cat>
          <c:val>
            <c:numRef>
              <c:f>'Comm - Network'!$E$35:$E$37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A5-684F-B808-526F85373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69-D746-89AA-638BD6E7E56C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69-D746-89AA-638BD6E7E56C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69-D746-89AA-638BD6E7E56C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69-D746-89AA-638BD6E7E56C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69-D746-89AA-638BD6E7E56C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69-D746-89AA-638BD6E7E56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'IT Infrastructure'!$D$42:$D$47</c:f>
              <c:strCache>
                <c:ptCount val="6"/>
                <c:pt idx="0">
                  <c:v> Cellular phone charges </c:v>
                </c:pt>
                <c:pt idx="1">
                  <c:v> Minor Equipment </c:v>
                </c:pt>
                <c:pt idx="2">
                  <c:v> Computer Equipment </c:v>
                </c:pt>
                <c:pt idx="3">
                  <c:v> Printer maintenance </c:v>
                </c:pt>
                <c:pt idx="4">
                  <c:v> Mainframe Maintenance </c:v>
                </c:pt>
                <c:pt idx="5">
                  <c:v> IT Systems Monitoring </c:v>
                </c:pt>
              </c:strCache>
            </c:strRef>
          </c:cat>
          <c:val>
            <c:numRef>
              <c:f>'IT Infrastructure'!$F$42:$F$47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69-D746-89AA-638BD6E7E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60739110367097"/>
          <c:y val="9.6371602960188596E-2"/>
          <c:w val="0.29498840942126298"/>
          <c:h val="0.7730862832304850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2</xdr:row>
      <xdr:rowOff>74297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B4C31B-70EB-E443-B25B-8B38F0E8E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10733" cy="4637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1220592</xdr:colOff>
      <xdr:row>2</xdr:row>
      <xdr:rowOff>147053</xdr:rowOff>
    </xdr:from>
    <xdr:to>
      <xdr:col>22</xdr:col>
      <xdr:colOff>235669</xdr:colOff>
      <xdr:row>29</xdr:row>
      <xdr:rowOff>39278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166544</xdr:colOff>
      <xdr:row>2</xdr:row>
      <xdr:rowOff>147053</xdr:rowOff>
    </xdr:from>
    <xdr:to>
      <xdr:col>9</xdr:col>
      <xdr:colOff>1060514</xdr:colOff>
      <xdr:row>29</xdr:row>
      <xdr:rowOff>37135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144318</xdr:colOff>
      <xdr:row>30</xdr:row>
      <xdr:rowOff>173181</xdr:rowOff>
    </xdr:from>
    <xdr:to>
      <xdr:col>7</xdr:col>
      <xdr:colOff>530746</xdr:colOff>
      <xdr:row>52</xdr:row>
      <xdr:rowOff>11545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73241</xdr:colOff>
      <xdr:row>57</xdr:row>
      <xdr:rowOff>15796</xdr:rowOff>
    </xdr:from>
    <xdr:to>
      <xdr:col>7</xdr:col>
      <xdr:colOff>105834</xdr:colOff>
      <xdr:row>80</xdr:row>
      <xdr:rowOff>35277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490686</xdr:colOff>
      <xdr:row>57</xdr:row>
      <xdr:rowOff>24741</xdr:rowOff>
    </xdr:from>
    <xdr:to>
      <xdr:col>14</xdr:col>
      <xdr:colOff>635004</xdr:colOff>
      <xdr:row>80</xdr:row>
      <xdr:rowOff>35278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358071</xdr:colOff>
      <xdr:row>57</xdr:row>
      <xdr:rowOff>47626</xdr:rowOff>
    </xdr:from>
    <xdr:to>
      <xdr:col>22</xdr:col>
      <xdr:colOff>176390</xdr:colOff>
      <xdr:row>80</xdr:row>
      <xdr:rowOff>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20</xdr:col>
      <xdr:colOff>350925</xdr:colOff>
      <xdr:row>51</xdr:row>
      <xdr:rowOff>116974</xdr:rowOff>
    </xdr:from>
    <xdr:to>
      <xdr:col>22</xdr:col>
      <xdr:colOff>193810</xdr:colOff>
      <xdr:row>55</xdr:row>
      <xdr:rowOff>62325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A3B7891-7E24-6142-8358-6BFEF023E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8816057" y="11229474"/>
          <a:ext cx="1731174" cy="680614"/>
        </a:xfrm>
        <a:prstGeom prst="rect">
          <a:avLst/>
        </a:prstGeom>
      </xdr:spPr>
    </xdr:pic>
    <xdr:clientData/>
  </xdr:twoCellAnchor>
  <xdr:twoCellAnchor editAs="oneCell">
    <xdr:from>
      <xdr:col>20</xdr:col>
      <xdr:colOff>217237</xdr:colOff>
      <xdr:row>80</xdr:row>
      <xdr:rowOff>167104</xdr:rowOff>
    </xdr:from>
    <xdr:to>
      <xdr:col>22</xdr:col>
      <xdr:colOff>60122</xdr:colOff>
      <xdr:row>84</xdr:row>
      <xdr:rowOff>112455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58BA4809-1885-794C-B824-25880A4FD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8682369" y="16827499"/>
          <a:ext cx="1731174" cy="6806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546100</xdr:colOff>
      <xdr:row>0</xdr:row>
      <xdr:rowOff>0</xdr:rowOff>
    </xdr:from>
    <xdr:to>
      <xdr:col>15</xdr:col>
      <xdr:colOff>0</xdr:colOff>
      <xdr:row>2</xdr:row>
      <xdr:rowOff>20391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046CE6-7EC0-3E4B-9A54-A34B3B71F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60200" y="0"/>
          <a:ext cx="1473200" cy="5791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595458</xdr:colOff>
      <xdr:row>88</xdr:row>
      <xdr:rowOff>156729</xdr:rowOff>
    </xdr:from>
    <xdr:to>
      <xdr:col>12</xdr:col>
      <xdr:colOff>354446</xdr:colOff>
      <xdr:row>110</xdr:row>
      <xdr:rowOff>81972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304800</xdr:colOff>
      <xdr:row>2</xdr:row>
      <xdr:rowOff>67732</xdr:rowOff>
    </xdr:from>
    <xdr:to>
      <xdr:col>16</xdr:col>
      <xdr:colOff>579707</xdr:colOff>
      <xdr:row>6</xdr:row>
      <xdr:rowOff>3280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8AE5A1D-9236-E64C-9AE4-0041ABA5A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64533" y="558799"/>
          <a:ext cx="1731174" cy="6806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4</xdr:row>
      <xdr:rowOff>19050</xdr:rowOff>
    </xdr:from>
    <xdr:to>
      <xdr:col>7</xdr:col>
      <xdr:colOff>781050</xdr:colOff>
      <xdr:row>19</xdr:row>
      <xdr:rowOff>3175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85598</xdr:colOff>
      <xdr:row>3</xdr:row>
      <xdr:rowOff>33401</xdr:rowOff>
    </xdr:from>
    <xdr:to>
      <xdr:col>7</xdr:col>
      <xdr:colOff>777875</xdr:colOff>
      <xdr:row>19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101600</xdr:colOff>
      <xdr:row>4</xdr:row>
      <xdr:rowOff>38100</xdr:rowOff>
    </xdr:from>
    <xdr:to>
      <xdr:col>8</xdr:col>
      <xdr:colOff>533400</xdr:colOff>
      <xdr:row>22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111864</xdr:colOff>
      <xdr:row>2</xdr:row>
      <xdr:rowOff>111696</xdr:rowOff>
    </xdr:from>
    <xdr:to>
      <xdr:col>8</xdr:col>
      <xdr:colOff>580022</xdr:colOff>
      <xdr:row>19</xdr:row>
      <xdr:rowOff>25613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I21"/>
  <sheetViews>
    <sheetView zoomScale="170" zoomScaleNormal="170" zoomScalePageLayoutView="150" workbookViewId="0">
      <selection activeCell="A4" sqref="A4"/>
    </sheetView>
  </sheetViews>
  <sheetFormatPr baseColWidth="10" defaultColWidth="11.5" defaultRowHeight="15" x14ac:dyDescent="0.2"/>
  <cols>
    <col min="2" max="2" width="3.33203125" customWidth="1"/>
  </cols>
  <sheetData>
    <row r="4" spans="2:9" x14ac:dyDescent="0.2">
      <c r="B4" s="171" t="s">
        <v>110</v>
      </c>
      <c r="C4" s="171"/>
      <c r="D4" s="171"/>
      <c r="E4" s="171"/>
      <c r="F4" s="171"/>
      <c r="G4" s="171"/>
      <c r="H4" s="171"/>
      <c r="I4" s="171"/>
    </row>
    <row r="5" spans="2:9" x14ac:dyDescent="0.2">
      <c r="B5" s="2"/>
      <c r="C5" s="2"/>
      <c r="D5" s="2"/>
      <c r="E5" s="2"/>
      <c r="F5" s="2"/>
      <c r="G5" s="2"/>
      <c r="H5" s="2"/>
      <c r="I5" s="2"/>
    </row>
    <row r="6" spans="2:9" x14ac:dyDescent="0.2">
      <c r="B6" s="2"/>
      <c r="C6" s="2"/>
      <c r="D6" s="2"/>
      <c r="E6" s="2"/>
      <c r="F6" s="2"/>
      <c r="G6" s="2"/>
      <c r="H6" s="2"/>
      <c r="I6" s="2"/>
    </row>
    <row r="7" spans="2:9" x14ac:dyDescent="0.2">
      <c r="B7" s="2"/>
      <c r="C7" s="2"/>
      <c r="D7" s="2"/>
      <c r="E7" s="2"/>
      <c r="F7" s="2"/>
      <c r="G7" s="2"/>
      <c r="H7" s="2"/>
      <c r="I7" s="2"/>
    </row>
    <row r="8" spans="2:9" x14ac:dyDescent="0.2">
      <c r="B8" s="170" t="s">
        <v>102</v>
      </c>
      <c r="C8" s="170"/>
      <c r="D8" s="170"/>
      <c r="E8" s="170"/>
      <c r="F8" s="170"/>
      <c r="G8" s="170"/>
      <c r="H8" s="2"/>
      <c r="I8" s="2"/>
    </row>
    <row r="9" spans="2:9" x14ac:dyDescent="0.2">
      <c r="B9" s="88">
        <v>1</v>
      </c>
      <c r="C9" s="88" t="s">
        <v>60</v>
      </c>
      <c r="D9" s="88"/>
      <c r="E9" s="88"/>
      <c r="F9" s="88"/>
      <c r="G9" s="88"/>
      <c r="H9" s="2"/>
      <c r="I9" s="2"/>
    </row>
    <row r="10" spans="2:9" x14ac:dyDescent="0.2">
      <c r="B10" s="88">
        <v>2</v>
      </c>
      <c r="C10" s="88" t="s">
        <v>61</v>
      </c>
      <c r="D10" s="88"/>
      <c r="E10" s="88"/>
      <c r="F10" s="88"/>
      <c r="G10" s="88"/>
      <c r="H10" s="2"/>
      <c r="I10" s="2"/>
    </row>
    <row r="11" spans="2:9" x14ac:dyDescent="0.2">
      <c r="B11" s="88">
        <v>3</v>
      </c>
      <c r="C11" s="88" t="s">
        <v>135</v>
      </c>
      <c r="D11" s="88"/>
      <c r="E11" s="88"/>
      <c r="F11" s="88"/>
      <c r="G11" s="88"/>
      <c r="H11" s="2"/>
      <c r="I11" s="2"/>
    </row>
    <row r="12" spans="2:9" x14ac:dyDescent="0.2">
      <c r="B12" s="88">
        <v>4</v>
      </c>
      <c r="C12" s="88" t="s">
        <v>136</v>
      </c>
      <c r="D12" s="88"/>
      <c r="E12" s="88"/>
      <c r="F12" s="88"/>
      <c r="G12" s="88"/>
      <c r="H12" s="2"/>
      <c r="I12" s="2"/>
    </row>
    <row r="13" spans="2:9" x14ac:dyDescent="0.2">
      <c r="B13" s="88"/>
      <c r="C13" s="88"/>
      <c r="D13" s="88"/>
      <c r="E13" s="88"/>
      <c r="F13" s="88"/>
      <c r="G13" s="88"/>
      <c r="H13" s="2"/>
      <c r="I13" s="2"/>
    </row>
    <row r="14" spans="2:9" x14ac:dyDescent="0.2">
      <c r="B14" s="88"/>
      <c r="C14" s="88"/>
      <c r="D14" s="88"/>
      <c r="E14" s="88"/>
      <c r="F14" s="88"/>
      <c r="G14" s="88"/>
      <c r="H14" s="2"/>
      <c r="I14" s="2"/>
    </row>
    <row r="15" spans="2:9" x14ac:dyDescent="0.2">
      <c r="B15" s="89" t="s">
        <v>130</v>
      </c>
      <c r="C15" s="89"/>
      <c r="D15" s="89"/>
      <c r="E15" s="88"/>
      <c r="F15" s="88"/>
      <c r="G15" s="90"/>
      <c r="H15" s="2"/>
      <c r="I15" s="2"/>
    </row>
    <row r="16" spans="2:9" x14ac:dyDescent="0.2">
      <c r="B16" s="88" t="s">
        <v>100</v>
      </c>
      <c r="C16" s="88"/>
      <c r="D16" s="88"/>
      <c r="E16" s="88"/>
      <c r="F16" s="88"/>
      <c r="G16" s="88"/>
      <c r="H16" s="2"/>
      <c r="I16" s="2"/>
    </row>
    <row r="17" spans="2:9" x14ac:dyDescent="0.2">
      <c r="B17" s="88" t="s">
        <v>131</v>
      </c>
      <c r="C17" s="88"/>
      <c r="D17" s="88"/>
      <c r="E17" s="88"/>
      <c r="F17" s="88"/>
      <c r="G17" s="88"/>
      <c r="H17" s="2"/>
      <c r="I17" s="2"/>
    </row>
    <row r="18" spans="2:9" x14ac:dyDescent="0.2">
      <c r="B18" s="88" t="s">
        <v>132</v>
      </c>
      <c r="C18" s="88"/>
      <c r="D18" s="88"/>
      <c r="E18" s="88"/>
      <c r="F18" s="88"/>
      <c r="G18" s="88"/>
      <c r="H18" s="2"/>
      <c r="I18" s="2"/>
    </row>
    <row r="19" spans="2:9" x14ac:dyDescent="0.2">
      <c r="B19" s="88" t="s">
        <v>133</v>
      </c>
      <c r="C19" s="88"/>
      <c r="D19" s="88"/>
      <c r="E19" s="88"/>
      <c r="F19" s="88"/>
      <c r="G19" s="88"/>
      <c r="H19" s="2"/>
      <c r="I19" s="2"/>
    </row>
    <row r="20" spans="2:9" x14ac:dyDescent="0.2">
      <c r="B20" s="88" t="s">
        <v>101</v>
      </c>
      <c r="C20" s="88"/>
      <c r="D20" s="88"/>
      <c r="E20" s="88"/>
      <c r="F20" s="88"/>
      <c r="G20" s="88"/>
      <c r="H20" s="2"/>
      <c r="I20" s="2"/>
    </row>
    <row r="21" spans="2:9" x14ac:dyDescent="0.2">
      <c r="B21" s="88"/>
      <c r="C21" s="88"/>
      <c r="D21" s="88"/>
      <c r="E21" s="88"/>
      <c r="F21" s="88"/>
      <c r="G21" s="88"/>
      <c r="H21" s="2"/>
      <c r="I21" s="2"/>
    </row>
  </sheetData>
  <mergeCells count="2">
    <mergeCell ref="B8:G8"/>
    <mergeCell ref="B4:I4"/>
  </mergeCells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16"/>
  <sheetViews>
    <sheetView showGridLines="0" tabSelected="1" zoomScale="150" zoomScaleNormal="150" zoomScalePageLayoutView="150" workbookViewId="0">
      <selection activeCell="B3" sqref="B3"/>
    </sheetView>
  </sheetViews>
  <sheetFormatPr baseColWidth="10" defaultColWidth="11.5" defaultRowHeight="15" x14ac:dyDescent="0.2"/>
  <cols>
    <col min="1" max="1" width="9.83203125" customWidth="1"/>
    <col min="2" max="2" width="8" customWidth="1"/>
  </cols>
  <sheetData>
    <row r="2" spans="1:7" x14ac:dyDescent="0.2">
      <c r="B2" s="165" t="s">
        <v>32</v>
      </c>
      <c r="C2" s="72"/>
      <c r="D2" s="72"/>
      <c r="E2" s="72"/>
      <c r="F2" s="72"/>
      <c r="G2" s="72"/>
    </row>
    <row r="3" spans="1:7" x14ac:dyDescent="0.2">
      <c r="A3">
        <v>1</v>
      </c>
      <c r="B3" t="s">
        <v>2</v>
      </c>
    </row>
    <row r="4" spans="1:7" x14ac:dyDescent="0.2">
      <c r="A4">
        <f>A3+1</f>
        <v>2</v>
      </c>
    </row>
    <row r="5" spans="1:7" x14ac:dyDescent="0.2">
      <c r="A5">
        <f t="shared" ref="A5:A7" si="0">A4+1</f>
        <v>3</v>
      </c>
    </row>
    <row r="6" spans="1:7" x14ac:dyDescent="0.2">
      <c r="A6">
        <f t="shared" si="0"/>
        <v>4</v>
      </c>
      <c r="C6" t="s">
        <v>2</v>
      </c>
    </row>
    <row r="7" spans="1:7" x14ac:dyDescent="0.2">
      <c r="A7">
        <f t="shared" si="0"/>
        <v>5</v>
      </c>
    </row>
    <row r="9" spans="1:7" x14ac:dyDescent="0.2">
      <c r="B9" s="165" t="s">
        <v>87</v>
      </c>
      <c r="C9" s="72"/>
      <c r="D9" s="72"/>
      <c r="E9" s="72"/>
      <c r="F9" s="72"/>
      <c r="G9" s="72"/>
    </row>
    <row r="10" spans="1:7" x14ac:dyDescent="0.2">
      <c r="A10">
        <v>1</v>
      </c>
    </row>
    <row r="11" spans="1:7" x14ac:dyDescent="0.2">
      <c r="A11">
        <f>A10+1</f>
        <v>2</v>
      </c>
    </row>
    <row r="12" spans="1:7" x14ac:dyDescent="0.2">
      <c r="A12">
        <f t="shared" ref="A12:A16" si="1">A11+1</f>
        <v>3</v>
      </c>
    </row>
    <row r="13" spans="1:7" x14ac:dyDescent="0.2">
      <c r="A13">
        <f t="shared" si="1"/>
        <v>4</v>
      </c>
    </row>
    <row r="14" spans="1:7" x14ac:dyDescent="0.2">
      <c r="A14">
        <f t="shared" si="1"/>
        <v>5</v>
      </c>
    </row>
    <row r="15" spans="1:7" x14ac:dyDescent="0.2">
      <c r="A15">
        <f t="shared" si="1"/>
        <v>6</v>
      </c>
    </row>
    <row r="16" spans="1:7" x14ac:dyDescent="0.2">
      <c r="A16">
        <f t="shared" si="1"/>
        <v>7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66"/>
  <sheetViews>
    <sheetView showGridLines="0" zoomScaleNormal="100" zoomScalePageLayoutView="76" workbookViewId="0"/>
  </sheetViews>
  <sheetFormatPr baseColWidth="10" defaultColWidth="8.83203125" defaultRowHeight="15" x14ac:dyDescent="0.2"/>
  <cols>
    <col min="1" max="1" width="3" customWidth="1"/>
    <col min="2" max="3" width="12.1640625" customWidth="1"/>
    <col min="4" max="4" width="16.83203125" customWidth="1"/>
    <col min="5" max="5" width="12.1640625" customWidth="1"/>
    <col min="6" max="6" width="14.83203125" customWidth="1"/>
    <col min="7" max="9" width="12.1640625" customWidth="1"/>
    <col min="10" max="10" width="13.5" customWidth="1"/>
    <col min="11" max="11" width="11.1640625" customWidth="1"/>
    <col min="12" max="12" width="11.33203125" customWidth="1"/>
    <col min="13" max="13" width="14.6640625" customWidth="1"/>
    <col min="14" max="14" width="12" customWidth="1"/>
    <col min="15" max="15" width="11.6640625" customWidth="1"/>
    <col min="16" max="16" width="13.6640625" customWidth="1"/>
    <col min="17" max="17" width="12" customWidth="1"/>
    <col min="18" max="18" width="11.5" customWidth="1"/>
    <col min="19" max="19" width="11.83203125" customWidth="1"/>
    <col min="20" max="20" width="11.6640625" customWidth="1"/>
    <col min="21" max="21" width="11.83203125" customWidth="1"/>
    <col min="22" max="22" width="12.83203125" customWidth="1"/>
    <col min="23" max="23" width="3.5" customWidth="1"/>
  </cols>
  <sheetData>
    <row r="1" spans="1:23" ht="44" customHeight="1" x14ac:dyDescent="0.2"/>
    <row r="2" spans="1:23" ht="31" x14ac:dyDescent="0.35">
      <c r="A2" s="172" t="s">
        <v>124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4" spans="1:23" ht="21" x14ac:dyDescent="0.25">
      <c r="A4" s="60"/>
      <c r="B4" s="91" t="s">
        <v>2</v>
      </c>
      <c r="C4" s="60"/>
      <c r="D4" s="60"/>
      <c r="E4" s="60"/>
      <c r="F4" s="60"/>
      <c r="G4" s="60"/>
      <c r="H4" s="60"/>
      <c r="I4" s="60"/>
      <c r="J4" s="60"/>
      <c r="K4" s="97"/>
      <c r="N4" s="60"/>
      <c r="O4" s="60"/>
      <c r="P4" s="60"/>
      <c r="Q4" s="60"/>
      <c r="R4" s="60"/>
      <c r="S4" s="60"/>
      <c r="T4" s="60"/>
      <c r="U4" s="60"/>
    </row>
    <row r="5" spans="1:23" x14ac:dyDescent="0.2">
      <c r="A5" s="60"/>
      <c r="B5" s="60"/>
      <c r="C5" s="60"/>
      <c r="D5" s="60"/>
      <c r="E5" s="60"/>
      <c r="F5" s="60"/>
      <c r="G5" s="60"/>
      <c r="H5" s="60"/>
      <c r="I5" s="60"/>
      <c r="J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3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3" x14ac:dyDescent="0.2">
      <c r="A7" s="60"/>
      <c r="C7" s="60"/>
      <c r="D7" s="60"/>
      <c r="E7" s="60"/>
      <c r="F7" s="60"/>
      <c r="G7" s="60"/>
      <c r="H7" s="60"/>
      <c r="I7" s="60"/>
      <c r="J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3" x14ac:dyDescent="0.2">
      <c r="A8" s="60"/>
      <c r="B8" s="38" t="s">
        <v>2</v>
      </c>
      <c r="C8" s="60"/>
      <c r="D8" s="60"/>
      <c r="E8" s="60"/>
      <c r="F8" s="60"/>
      <c r="G8" s="60"/>
      <c r="H8" s="60"/>
      <c r="I8" s="60"/>
      <c r="J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3" x14ac:dyDescent="0.2">
      <c r="A9" s="60"/>
      <c r="B9" s="60"/>
      <c r="C9" s="60"/>
      <c r="D9" s="60"/>
      <c r="E9" s="60"/>
      <c r="F9" s="60"/>
      <c r="G9" s="60"/>
      <c r="H9" s="60"/>
      <c r="I9" s="60"/>
      <c r="J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3" x14ac:dyDescent="0.2">
      <c r="A10" s="60"/>
      <c r="B10" s="60"/>
      <c r="C10" s="60"/>
      <c r="D10" s="60"/>
      <c r="E10" s="60"/>
      <c r="F10" s="60"/>
      <c r="G10" s="60"/>
      <c r="H10" s="60"/>
      <c r="I10" s="60"/>
      <c r="J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1:23" x14ac:dyDescent="0.2">
      <c r="A11" s="60"/>
      <c r="B11" s="60"/>
      <c r="C11" s="60"/>
      <c r="D11" s="60"/>
      <c r="E11" s="60"/>
      <c r="F11" s="60"/>
      <c r="G11" s="60"/>
      <c r="H11" s="60"/>
      <c r="I11" s="60"/>
      <c r="J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23" x14ac:dyDescent="0.2">
      <c r="A12" s="60"/>
      <c r="B12" s="60"/>
      <c r="C12" s="92"/>
      <c r="D12" s="60"/>
      <c r="E12" s="60"/>
      <c r="F12" s="60"/>
      <c r="G12" s="60"/>
      <c r="H12" s="60"/>
      <c r="I12" s="60"/>
      <c r="J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23" x14ac:dyDescent="0.2">
      <c r="A13" s="60"/>
      <c r="B13" s="60"/>
      <c r="C13" s="60"/>
      <c r="D13" s="60"/>
      <c r="E13" s="60"/>
      <c r="F13" s="60"/>
      <c r="G13" s="60"/>
      <c r="H13" s="60"/>
      <c r="I13" s="60"/>
      <c r="J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3" x14ac:dyDescent="0.2">
      <c r="A14" s="60"/>
      <c r="B14" s="60"/>
      <c r="C14" s="60"/>
      <c r="D14" s="60"/>
      <c r="E14" s="60"/>
      <c r="F14" s="60"/>
      <c r="G14" s="60"/>
      <c r="H14" s="60"/>
      <c r="I14" s="60"/>
      <c r="J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1:23" x14ac:dyDescent="0.2">
      <c r="A15" s="60"/>
      <c r="B15" s="60"/>
      <c r="C15" s="60"/>
      <c r="D15" s="60"/>
      <c r="E15" s="60"/>
      <c r="F15" s="60"/>
      <c r="G15" s="60"/>
      <c r="H15" s="60"/>
      <c r="I15" s="60"/>
      <c r="J15" s="60"/>
      <c r="L15" s="60"/>
      <c r="M15" s="60"/>
      <c r="N15" s="60"/>
      <c r="O15" s="60"/>
      <c r="P15" s="60"/>
      <c r="Q15" s="60"/>
      <c r="R15" s="60"/>
      <c r="S15" s="60"/>
      <c r="T15" s="60"/>
      <c r="U15" s="60"/>
    </row>
    <row r="16" spans="1:23" x14ac:dyDescent="0.2">
      <c r="A16" s="60"/>
      <c r="B16" s="60"/>
      <c r="C16" s="60"/>
      <c r="D16" s="60"/>
      <c r="E16" s="60"/>
      <c r="F16" s="60"/>
      <c r="G16" s="60"/>
      <c r="H16" s="60"/>
      <c r="I16" s="60"/>
      <c r="J16" s="60"/>
      <c r="L16" s="60"/>
      <c r="M16" s="60"/>
      <c r="N16" s="60"/>
      <c r="O16" s="60"/>
      <c r="P16" s="60"/>
      <c r="Q16" s="60"/>
      <c r="R16" s="60"/>
      <c r="S16" s="60"/>
      <c r="T16" s="60"/>
      <c r="U16" s="60"/>
    </row>
    <row r="17" spans="1:23" x14ac:dyDescent="0.2">
      <c r="A17" s="60"/>
      <c r="B17" s="60"/>
      <c r="C17" s="60"/>
      <c r="D17" s="60"/>
      <c r="E17" s="60"/>
      <c r="F17" s="60"/>
      <c r="G17" s="60"/>
      <c r="H17" s="60"/>
      <c r="I17" s="60"/>
      <c r="J17" s="60"/>
      <c r="L17" s="60"/>
      <c r="M17" s="60"/>
      <c r="N17" s="98"/>
      <c r="O17" s="60"/>
      <c r="P17" s="60"/>
      <c r="Q17" s="60"/>
      <c r="R17" s="60"/>
      <c r="S17" s="60"/>
      <c r="T17" s="60"/>
      <c r="U17" s="60"/>
    </row>
    <row r="18" spans="1:23" x14ac:dyDescent="0.2">
      <c r="A18" s="60"/>
      <c r="B18" s="60"/>
      <c r="C18" s="60"/>
      <c r="D18" s="60"/>
      <c r="E18" s="60"/>
      <c r="F18" s="60"/>
      <c r="G18" s="60"/>
      <c r="H18" s="60"/>
      <c r="I18" s="60"/>
      <c r="J18" s="60"/>
      <c r="L18" s="60"/>
      <c r="M18" s="60"/>
      <c r="N18" s="98"/>
      <c r="O18" s="60"/>
      <c r="P18" s="60"/>
      <c r="Q18" s="60"/>
      <c r="R18" s="60"/>
      <c r="S18" s="60"/>
      <c r="T18" s="60"/>
      <c r="U18" s="60"/>
    </row>
    <row r="19" spans="1:23" x14ac:dyDescent="0.2">
      <c r="A19" s="60"/>
      <c r="B19" s="60"/>
      <c r="C19" s="60"/>
      <c r="D19" s="60"/>
      <c r="E19" s="60"/>
      <c r="F19" s="60"/>
      <c r="G19" s="60"/>
      <c r="H19" s="60"/>
      <c r="I19" s="60"/>
      <c r="J19" s="60"/>
      <c r="L19" s="60"/>
      <c r="M19" s="60"/>
      <c r="N19" s="60"/>
      <c r="O19" s="60"/>
      <c r="P19" s="60"/>
      <c r="Q19" s="60"/>
      <c r="R19" s="60"/>
      <c r="S19" s="60"/>
      <c r="T19" s="60"/>
      <c r="U19" s="60"/>
    </row>
    <row r="20" spans="1:23" x14ac:dyDescent="0.2">
      <c r="A20" s="60"/>
      <c r="B20" s="60"/>
      <c r="C20" s="60"/>
      <c r="D20" s="60"/>
      <c r="E20" s="60"/>
      <c r="F20" s="60"/>
      <c r="G20" s="60"/>
      <c r="H20" s="60"/>
      <c r="I20" s="60"/>
      <c r="J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1:23" x14ac:dyDescent="0.2">
      <c r="A21" s="60"/>
      <c r="B21" s="60"/>
      <c r="C21" s="60"/>
      <c r="D21" s="60"/>
      <c r="E21" s="60"/>
      <c r="F21" s="60"/>
      <c r="G21" s="60"/>
      <c r="H21" s="60"/>
      <c r="I21" s="60"/>
      <c r="J21" s="60"/>
      <c r="L21" s="60"/>
      <c r="M21" s="60"/>
      <c r="N21" s="60"/>
      <c r="O21" s="60"/>
      <c r="P21" s="60"/>
      <c r="Q21" s="60"/>
      <c r="R21" s="60"/>
      <c r="S21" s="60"/>
      <c r="T21" s="60"/>
      <c r="U21" s="60"/>
    </row>
    <row r="22" spans="1:23" x14ac:dyDescent="0.2">
      <c r="A22" s="60"/>
      <c r="B22" s="60"/>
      <c r="C22" s="60"/>
      <c r="D22" s="60"/>
      <c r="E22" s="60"/>
      <c r="F22" s="60"/>
      <c r="G22" s="60"/>
      <c r="H22" s="60"/>
      <c r="I22" s="60"/>
      <c r="J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pans="1:23" x14ac:dyDescent="0.2">
      <c r="A23" s="60"/>
      <c r="B23" s="60"/>
      <c r="C23" s="60"/>
      <c r="D23" s="60"/>
      <c r="E23" s="60"/>
      <c r="F23" s="60"/>
      <c r="G23" s="60"/>
      <c r="H23" s="60"/>
      <c r="I23" s="60"/>
      <c r="J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24" spans="1:23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  <c r="L24" s="60"/>
      <c r="M24" s="60"/>
      <c r="N24" s="60"/>
      <c r="O24" s="60"/>
      <c r="P24" s="60"/>
      <c r="Q24" s="60"/>
      <c r="R24" s="60"/>
      <c r="S24" s="60"/>
      <c r="T24" s="60"/>
      <c r="U24" s="60"/>
    </row>
    <row r="25" spans="1:23" x14ac:dyDescent="0.2">
      <c r="A25" s="60"/>
      <c r="B25" s="60"/>
      <c r="C25" s="60"/>
      <c r="D25" s="60"/>
      <c r="E25" s="60"/>
      <c r="F25" s="60"/>
      <c r="G25" s="60"/>
      <c r="H25" s="60"/>
      <c r="I25" s="60"/>
      <c r="J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pans="1:23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1:23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pans="1:23" x14ac:dyDescent="0.2">
      <c r="A28" s="60"/>
      <c r="B28" s="60"/>
      <c r="C28" s="60"/>
      <c r="D28" s="60"/>
      <c r="E28" s="60"/>
      <c r="F28" s="60"/>
      <c r="G28" s="60"/>
      <c r="H28" s="60"/>
      <c r="I28" s="60"/>
      <c r="J28" s="60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pans="1:23" x14ac:dyDescent="0.2">
      <c r="A29" s="60"/>
      <c r="B29" s="60"/>
      <c r="C29" s="60"/>
      <c r="D29" s="60"/>
      <c r="E29" s="60"/>
      <c r="F29" s="60"/>
      <c r="G29" s="60"/>
      <c r="H29" s="60"/>
      <c r="I29" s="60"/>
      <c r="J29" s="60"/>
      <c r="L29" s="60"/>
      <c r="M29" s="60"/>
      <c r="N29" s="60"/>
      <c r="O29" s="60"/>
      <c r="P29" s="60"/>
      <c r="Q29" s="60"/>
      <c r="R29" s="60"/>
      <c r="S29" s="60"/>
      <c r="T29" s="60"/>
      <c r="U29" s="60"/>
    </row>
    <row r="30" spans="1:23" ht="17" customHeight="1" x14ac:dyDescent="0.2">
      <c r="A30" s="60"/>
      <c r="B30" s="60"/>
      <c r="C30" s="60"/>
      <c r="D30" s="60"/>
      <c r="E30" s="60"/>
      <c r="F30" s="60"/>
      <c r="G30" s="60"/>
      <c r="H30" s="60"/>
      <c r="I30" s="60"/>
      <c r="J30" s="60"/>
      <c r="L30" s="60"/>
      <c r="M30" s="152" t="s">
        <v>109</v>
      </c>
      <c r="N30" s="60"/>
      <c r="O30" s="60"/>
      <c r="P30" s="60"/>
      <c r="Q30" s="60"/>
      <c r="R30" s="60"/>
      <c r="S30" s="60"/>
      <c r="T30" s="60"/>
      <c r="U30" s="60"/>
    </row>
    <row r="31" spans="1:23" ht="15" customHeight="1" x14ac:dyDescent="0.2">
      <c r="A31" s="60"/>
      <c r="B31" s="60"/>
      <c r="C31" s="60"/>
      <c r="D31" s="60"/>
      <c r="E31" s="60"/>
      <c r="F31" s="60"/>
      <c r="G31" s="60"/>
      <c r="H31" s="60"/>
      <c r="I31" s="60"/>
      <c r="J31" s="60"/>
      <c r="L31" s="60"/>
      <c r="M31" s="99"/>
      <c r="N31" s="60"/>
      <c r="O31" s="60"/>
      <c r="P31" s="60"/>
      <c r="Q31" s="60"/>
      <c r="R31" s="60"/>
      <c r="S31" s="60"/>
      <c r="T31" s="60"/>
      <c r="U31" s="60"/>
    </row>
    <row r="32" spans="1:23" ht="15" customHeight="1" x14ac:dyDescent="0.2">
      <c r="A32" s="60"/>
      <c r="B32" s="60"/>
      <c r="C32" s="60"/>
      <c r="D32" s="60"/>
      <c r="E32" s="60"/>
      <c r="F32" s="60"/>
      <c r="G32" s="60"/>
      <c r="H32" s="60"/>
      <c r="I32" s="138"/>
      <c r="J32" s="139"/>
      <c r="K32" s="139"/>
      <c r="L32" s="139"/>
      <c r="M32" s="139"/>
      <c r="N32" s="139"/>
      <c r="O32" s="139"/>
      <c r="P32" s="140"/>
      <c r="Q32" s="140"/>
      <c r="R32" s="140"/>
      <c r="S32" s="140"/>
      <c r="T32" s="140"/>
      <c r="U32" s="140"/>
      <c r="V32" s="139"/>
      <c r="W32" s="141"/>
    </row>
    <row r="33" spans="1:23" ht="21" customHeight="1" x14ac:dyDescent="0.25">
      <c r="A33" s="60"/>
      <c r="B33" s="91" t="s">
        <v>2</v>
      </c>
      <c r="C33" s="60"/>
      <c r="D33" s="60"/>
      <c r="E33" s="60"/>
      <c r="F33" s="60"/>
      <c r="G33" s="60"/>
      <c r="I33" s="143"/>
      <c r="J33" s="122" t="s">
        <v>88</v>
      </c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42"/>
    </row>
    <row r="34" spans="1:23" ht="23" customHeight="1" x14ac:dyDescent="0.25">
      <c r="A34" s="60"/>
      <c r="B34" s="60"/>
      <c r="C34" s="60"/>
      <c r="D34" s="60"/>
      <c r="E34" s="60"/>
      <c r="F34" s="60"/>
      <c r="G34" s="60"/>
      <c r="I34" s="144"/>
      <c r="J34" s="124" t="s">
        <v>116</v>
      </c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42"/>
    </row>
    <row r="35" spans="1:23" ht="20" customHeight="1" x14ac:dyDescent="0.25">
      <c r="A35" s="60"/>
      <c r="B35" s="60"/>
      <c r="C35" s="60"/>
      <c r="D35" s="60"/>
      <c r="E35" s="60"/>
      <c r="F35" s="60"/>
      <c r="G35" s="60"/>
      <c r="I35" s="144"/>
      <c r="W35" s="142"/>
    </row>
    <row r="36" spans="1:23" ht="19" x14ac:dyDescent="0.25">
      <c r="A36" s="60"/>
      <c r="I36" s="144"/>
      <c r="W36" s="142"/>
    </row>
    <row r="37" spans="1:23" ht="19" x14ac:dyDescent="0.25">
      <c r="A37" s="60"/>
      <c r="I37" s="144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42"/>
    </row>
    <row r="38" spans="1:23" ht="19" x14ac:dyDescent="0.25">
      <c r="A38" s="60"/>
      <c r="I38" s="144"/>
      <c r="J38" s="126" t="s">
        <v>40</v>
      </c>
      <c r="K38" s="127">
        <f>'Facility-Centric Costs'!D18</f>
        <v>2020</v>
      </c>
      <c r="L38" s="127">
        <f>'Facility-Centric Costs'!E18</f>
        <v>2021</v>
      </c>
      <c r="M38" s="127">
        <f>'Facility-Centric Costs'!F18</f>
        <v>2022</v>
      </c>
      <c r="N38" s="127">
        <f>'Facility-Centric Costs'!G18</f>
        <v>2023</v>
      </c>
      <c r="O38" s="127">
        <f>'Facility-Centric Costs'!H18</f>
        <v>2024</v>
      </c>
      <c r="P38" s="127" t="str">
        <f>'Facility-Centric Costs'!I18</f>
        <v>5-Yr Cost</v>
      </c>
      <c r="Q38" s="127">
        <f>'Facility-Centric Costs'!J18</f>
        <v>2025</v>
      </c>
      <c r="R38" s="127">
        <f>'Facility-Centric Costs'!K18</f>
        <v>2026</v>
      </c>
      <c r="S38" s="127">
        <f>'Facility-Centric Costs'!L18</f>
        <v>2027</v>
      </c>
      <c r="T38" s="127">
        <f>'Facility-Centric Costs'!M18</f>
        <v>2028</v>
      </c>
      <c r="U38" s="127">
        <f>'Facility-Centric Costs'!N18</f>
        <v>2029</v>
      </c>
      <c r="V38" s="127" t="str">
        <f>'Facility-Centric Costs'!O18</f>
        <v>10-Yr Cost</v>
      </c>
      <c r="W38" s="142"/>
    </row>
    <row r="39" spans="1:23" ht="19" x14ac:dyDescent="0.25">
      <c r="A39" s="60"/>
      <c r="I39" s="145" t="s">
        <v>89</v>
      </c>
      <c r="J39" s="128"/>
      <c r="K39" s="129">
        <f>'Facility-Centric Costs'!D84</f>
        <v>0</v>
      </c>
      <c r="L39" s="129">
        <f>'Facility-Centric Costs'!E84</f>
        <v>0</v>
      </c>
      <c r="M39" s="129">
        <f>'Facility-Centric Costs'!F84</f>
        <v>0</v>
      </c>
      <c r="N39" s="129">
        <f>'Facility-Centric Costs'!G84</f>
        <v>0</v>
      </c>
      <c r="O39" s="129">
        <f>'Facility-Centric Costs'!H84</f>
        <v>0</v>
      </c>
      <c r="P39" s="130">
        <f>SUM(K39:O39)</f>
        <v>0</v>
      </c>
      <c r="Q39" s="129">
        <f>'Facility-Centric Costs'!J84</f>
        <v>0</v>
      </c>
      <c r="R39" s="129">
        <f>'Facility-Centric Costs'!K84</f>
        <v>0</v>
      </c>
      <c r="S39" s="129">
        <f>'Facility-Centric Costs'!L84</f>
        <v>0</v>
      </c>
      <c r="T39" s="129">
        <f>'Facility-Centric Costs'!M84</f>
        <v>0</v>
      </c>
      <c r="U39" s="129">
        <f>'Facility-Centric Costs'!N84</f>
        <v>0</v>
      </c>
      <c r="V39" s="130">
        <f>SUM(P39:U39)</f>
        <v>0</v>
      </c>
      <c r="W39" s="142"/>
    </row>
    <row r="40" spans="1:23" ht="19" x14ac:dyDescent="0.25">
      <c r="A40" s="60"/>
      <c r="I40" s="144"/>
      <c r="J40" s="125"/>
      <c r="K40" s="125"/>
      <c r="L40" s="125"/>
      <c r="M40" s="125"/>
      <c r="N40" s="125"/>
      <c r="O40" s="125"/>
      <c r="P40" s="131"/>
      <c r="Q40" s="125"/>
      <c r="R40" s="125"/>
      <c r="S40" s="125"/>
      <c r="T40" s="125"/>
      <c r="U40" s="125"/>
      <c r="V40" s="131"/>
      <c r="W40" s="142"/>
    </row>
    <row r="41" spans="1:23" ht="19" x14ac:dyDescent="0.25">
      <c r="A41" s="60"/>
      <c r="I41" s="145" t="s">
        <v>66</v>
      </c>
      <c r="J41" s="132"/>
      <c r="K41" s="129">
        <f>'Comm - Network'!C28</f>
        <v>0</v>
      </c>
      <c r="L41" s="129">
        <f>'Comm - Network'!D28</f>
        <v>0</v>
      </c>
      <c r="M41" s="129">
        <f>'Comm - Network'!E28</f>
        <v>0</v>
      </c>
      <c r="N41" s="129">
        <f>'Comm - Network'!F28</f>
        <v>0</v>
      </c>
      <c r="O41" s="129">
        <f>'Comm - Network'!G28</f>
        <v>0</v>
      </c>
      <c r="P41" s="130">
        <f>SUM(K41:O41)</f>
        <v>0</v>
      </c>
      <c r="Q41" s="129">
        <f>'Comm - Network'!I28</f>
        <v>0</v>
      </c>
      <c r="R41" s="129">
        <f>'Comm - Network'!J28</f>
        <v>0</v>
      </c>
      <c r="S41" s="129">
        <f>'Comm - Network'!K28</f>
        <v>0</v>
      </c>
      <c r="T41" s="129">
        <f>'Comm - Network'!L28</f>
        <v>0</v>
      </c>
      <c r="U41" s="129">
        <f>'Comm - Network'!M28</f>
        <v>0</v>
      </c>
      <c r="V41" s="130">
        <f>SUM(P41:U41)</f>
        <v>0</v>
      </c>
      <c r="W41" s="142"/>
    </row>
    <row r="42" spans="1:23" ht="19" x14ac:dyDescent="0.25">
      <c r="A42" s="60"/>
      <c r="I42" s="146"/>
      <c r="J42" s="125"/>
      <c r="K42" s="133"/>
      <c r="L42" s="133"/>
      <c r="M42" s="133"/>
      <c r="N42" s="133"/>
      <c r="O42" s="133"/>
      <c r="P42" s="131"/>
      <c r="Q42" s="133"/>
      <c r="R42" s="133"/>
      <c r="S42" s="133"/>
      <c r="T42" s="133"/>
      <c r="U42" s="133"/>
      <c r="V42" s="131"/>
      <c r="W42" s="142"/>
    </row>
    <row r="43" spans="1:23" ht="19" x14ac:dyDescent="0.25">
      <c r="A43" s="60"/>
      <c r="I43" s="145" t="s">
        <v>82</v>
      </c>
      <c r="J43" s="128"/>
      <c r="K43" s="129">
        <f>Software!C15</f>
        <v>0</v>
      </c>
      <c r="L43" s="129">
        <f>Software!D15</f>
        <v>0</v>
      </c>
      <c r="M43" s="129">
        <f>Software!E15</f>
        <v>0</v>
      </c>
      <c r="N43" s="129">
        <f>Software!F15</f>
        <v>0</v>
      </c>
      <c r="O43" s="129">
        <f>Software!G15</f>
        <v>0</v>
      </c>
      <c r="P43" s="130">
        <f>SUM(K43:O43)</f>
        <v>0</v>
      </c>
      <c r="Q43" s="129">
        <f>Software!I15</f>
        <v>0</v>
      </c>
      <c r="R43" s="129">
        <f>Software!J15</f>
        <v>0</v>
      </c>
      <c r="S43" s="129">
        <f>Software!K15</f>
        <v>0</v>
      </c>
      <c r="T43" s="129">
        <f>Software!L15</f>
        <v>0</v>
      </c>
      <c r="U43" s="129">
        <f>Software!M15</f>
        <v>0</v>
      </c>
      <c r="V43" s="130">
        <f>SUM(P43:U43)</f>
        <v>0</v>
      </c>
      <c r="W43" s="142"/>
    </row>
    <row r="44" spans="1:23" ht="19" x14ac:dyDescent="0.25">
      <c r="A44" s="60"/>
      <c r="I44" s="146"/>
      <c r="J44" s="125"/>
      <c r="K44" s="133"/>
      <c r="L44" s="133"/>
      <c r="M44" s="133"/>
      <c r="N44" s="133"/>
      <c r="O44" s="133"/>
      <c r="P44" s="131"/>
      <c r="Q44" s="133"/>
      <c r="R44" s="133"/>
      <c r="S44" s="133"/>
      <c r="T44" s="133"/>
      <c r="U44" s="133"/>
      <c r="V44" s="131"/>
      <c r="W44" s="142"/>
    </row>
    <row r="45" spans="1:23" ht="19" x14ac:dyDescent="0.25">
      <c r="A45" s="60"/>
      <c r="I45" s="147" t="s">
        <v>51</v>
      </c>
      <c r="J45" s="134"/>
      <c r="K45" s="129">
        <f>'IT Infrastructure'!C34</f>
        <v>0</v>
      </c>
      <c r="L45" s="129">
        <f>'IT Infrastructure'!D34</f>
        <v>0</v>
      </c>
      <c r="M45" s="129">
        <f>'IT Infrastructure'!E34</f>
        <v>0</v>
      </c>
      <c r="N45" s="129">
        <f>'IT Infrastructure'!F34</f>
        <v>0</v>
      </c>
      <c r="O45" s="129">
        <f>'IT Infrastructure'!G34</f>
        <v>0</v>
      </c>
      <c r="P45" s="130">
        <f>SUM(K45:O45)</f>
        <v>0</v>
      </c>
      <c r="Q45" s="129">
        <f>'IT Infrastructure'!I34</f>
        <v>0</v>
      </c>
      <c r="R45" s="129">
        <f>'IT Infrastructure'!J34</f>
        <v>0</v>
      </c>
      <c r="S45" s="129">
        <f>'IT Infrastructure'!K34</f>
        <v>0</v>
      </c>
      <c r="T45" s="129">
        <f>'IT Infrastructure'!L34</f>
        <v>0</v>
      </c>
      <c r="U45" s="129">
        <f>'IT Infrastructure'!M34</f>
        <v>0</v>
      </c>
      <c r="V45" s="130">
        <f>SUM(P45:U45)</f>
        <v>0</v>
      </c>
      <c r="W45" s="142"/>
    </row>
    <row r="46" spans="1:23" ht="19" x14ac:dyDescent="0.25">
      <c r="A46" s="60"/>
      <c r="I46" s="146"/>
      <c r="J46" s="125"/>
      <c r="K46" s="133"/>
      <c r="L46" s="133"/>
      <c r="M46" s="133"/>
      <c r="N46" s="133"/>
      <c r="O46" s="133"/>
      <c r="P46" s="131"/>
      <c r="Q46" s="133"/>
      <c r="R46" s="133"/>
      <c r="S46" s="133"/>
      <c r="T46" s="133"/>
      <c r="U46" s="133"/>
      <c r="V46" s="131"/>
      <c r="W46" s="142"/>
    </row>
    <row r="47" spans="1:23" ht="17" customHeight="1" x14ac:dyDescent="0.25">
      <c r="A47" s="60"/>
      <c r="I47" s="147" t="s">
        <v>56</v>
      </c>
      <c r="J47" s="134"/>
      <c r="K47" s="129">
        <f>'IT Personnel'!C38</f>
        <v>0</v>
      </c>
      <c r="L47" s="129">
        <f>'IT Personnel'!D38</f>
        <v>0</v>
      </c>
      <c r="M47" s="129">
        <f>'IT Personnel'!E38</f>
        <v>0</v>
      </c>
      <c r="N47" s="129">
        <f>'IT Personnel'!F38</f>
        <v>0</v>
      </c>
      <c r="O47" s="129">
        <f>'IT Personnel'!G38</f>
        <v>0</v>
      </c>
      <c r="P47" s="130">
        <f>SUM(K47:O47)</f>
        <v>0</v>
      </c>
      <c r="Q47" s="129">
        <f>'IT Personnel'!I38</f>
        <v>0</v>
      </c>
      <c r="R47" s="129">
        <f>'IT Personnel'!J38</f>
        <v>0</v>
      </c>
      <c r="S47" s="129">
        <f>'IT Personnel'!K38</f>
        <v>0</v>
      </c>
      <c r="T47" s="129">
        <f>'IT Personnel'!L38</f>
        <v>0</v>
      </c>
      <c r="U47" s="129">
        <f>'IT Personnel'!M38</f>
        <v>0</v>
      </c>
      <c r="V47" s="130">
        <f>SUM(P47:U47)</f>
        <v>0</v>
      </c>
      <c r="W47" s="142"/>
    </row>
    <row r="48" spans="1:23" ht="19" x14ac:dyDescent="0.25">
      <c r="A48" s="60"/>
      <c r="I48" s="146"/>
      <c r="J48" s="125"/>
      <c r="K48" s="133"/>
      <c r="L48" s="133"/>
      <c r="M48" s="133"/>
      <c r="N48" s="133"/>
      <c r="O48" s="133"/>
      <c r="P48" s="131"/>
      <c r="Q48" s="133"/>
      <c r="R48" s="133"/>
      <c r="S48" s="133"/>
      <c r="T48" s="133"/>
      <c r="U48" s="133"/>
      <c r="V48" s="131"/>
      <c r="W48" s="142"/>
    </row>
    <row r="49" spans="1:24" ht="19" x14ac:dyDescent="0.25">
      <c r="A49" s="60"/>
      <c r="I49" s="145" t="s">
        <v>70</v>
      </c>
      <c r="J49" s="128"/>
      <c r="K49" s="129">
        <f>'Supplies &amp; Services'!C36</f>
        <v>0</v>
      </c>
      <c r="L49" s="129">
        <f>'Supplies &amp; Services'!D36</f>
        <v>0</v>
      </c>
      <c r="M49" s="129">
        <f>'Supplies &amp; Services'!E36</f>
        <v>0</v>
      </c>
      <c r="N49" s="129">
        <f>'Supplies &amp; Services'!F36</f>
        <v>0</v>
      </c>
      <c r="O49" s="129">
        <f>'Supplies &amp; Services'!G36</f>
        <v>0</v>
      </c>
      <c r="P49" s="130">
        <f>SUM(K49:O49)</f>
        <v>0</v>
      </c>
      <c r="Q49" s="129">
        <f>'Supplies &amp; Services'!I36</f>
        <v>0</v>
      </c>
      <c r="R49" s="129">
        <f>'Supplies &amp; Services'!J36</f>
        <v>0</v>
      </c>
      <c r="S49" s="129">
        <f>'Supplies &amp; Services'!K36</f>
        <v>0</v>
      </c>
      <c r="T49" s="129">
        <f>'Supplies &amp; Services'!L36</f>
        <v>0</v>
      </c>
      <c r="U49" s="129">
        <f>'Supplies &amp; Services'!M36</f>
        <v>0</v>
      </c>
      <c r="V49" s="130">
        <f>SUM(P49:U49)</f>
        <v>0</v>
      </c>
      <c r="W49" s="142"/>
    </row>
    <row r="50" spans="1:24" ht="19" x14ac:dyDescent="0.25">
      <c r="A50" s="60"/>
      <c r="I50" s="144"/>
      <c r="J50" s="125"/>
      <c r="K50" s="125"/>
      <c r="L50" s="125"/>
      <c r="M50" s="125"/>
      <c r="N50" s="125"/>
      <c r="O50" s="125"/>
      <c r="P50" s="131"/>
      <c r="Q50" s="125"/>
      <c r="R50" s="125"/>
      <c r="S50" s="125"/>
      <c r="T50" s="125"/>
      <c r="U50" s="125"/>
      <c r="V50" s="131"/>
      <c r="W50" s="142"/>
    </row>
    <row r="51" spans="1:24" ht="19" x14ac:dyDescent="0.25">
      <c r="A51" s="60"/>
      <c r="I51" s="148" t="s">
        <v>95</v>
      </c>
      <c r="J51" s="135"/>
      <c r="K51" s="136">
        <f>Summary!D19</f>
        <v>0</v>
      </c>
      <c r="L51" s="136">
        <f>Summary!E19</f>
        <v>0</v>
      </c>
      <c r="M51" s="136">
        <f>Summary!F19</f>
        <v>0</v>
      </c>
      <c r="N51" s="136">
        <f>Summary!G19</f>
        <v>0</v>
      </c>
      <c r="O51" s="136">
        <f>Summary!H19</f>
        <v>0</v>
      </c>
      <c r="P51" s="137">
        <f>SUM(K51:O51)</f>
        <v>0</v>
      </c>
      <c r="Q51" s="136">
        <f>Summary!J19</f>
        <v>0</v>
      </c>
      <c r="R51" s="136">
        <f>Summary!K19</f>
        <v>0</v>
      </c>
      <c r="S51" s="136">
        <f>Summary!L19</f>
        <v>0</v>
      </c>
      <c r="T51" s="136">
        <f>Summary!M19</f>
        <v>0</v>
      </c>
      <c r="U51" s="136">
        <f>Summary!N19</f>
        <v>0</v>
      </c>
      <c r="V51" s="137">
        <f>SUM(P51:U51)</f>
        <v>0</v>
      </c>
      <c r="W51" s="142"/>
    </row>
    <row r="52" spans="1:24" x14ac:dyDescent="0.2">
      <c r="A52" s="60"/>
      <c r="I52" s="149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1"/>
    </row>
    <row r="56" spans="1:24" ht="31" x14ac:dyDescent="0.35">
      <c r="B56" s="172" t="s">
        <v>122</v>
      </c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60"/>
    </row>
    <row r="86" spans="2:23" ht="31" x14ac:dyDescent="0.35">
      <c r="B86" s="172" t="s">
        <v>123</v>
      </c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</row>
    <row r="89" spans="2:23" x14ac:dyDescent="0.2">
      <c r="B89" s="175" t="s">
        <v>125</v>
      </c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</row>
    <row r="112" spans="2:23" ht="31" x14ac:dyDescent="0.35"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</row>
    <row r="144" spans="2:9" x14ac:dyDescent="0.2">
      <c r="B144" s="173" t="s">
        <v>111</v>
      </c>
      <c r="C144" s="173"/>
      <c r="D144" s="173"/>
      <c r="E144" s="173"/>
      <c r="F144" s="173"/>
      <c r="G144" s="173"/>
      <c r="H144" s="173"/>
      <c r="I144" s="173"/>
    </row>
    <row r="146" spans="2:15" ht="64" x14ac:dyDescent="0.2">
      <c r="B146" s="93" t="s">
        <v>40</v>
      </c>
      <c r="C146" s="94" t="str">
        <f>Summary!B7</f>
        <v xml:space="preserve">Facility </v>
      </c>
      <c r="D146" s="94" t="str">
        <f>Summary!B9</f>
        <v>Communications - Network</v>
      </c>
      <c r="E146" s="94" t="str">
        <f>Summary!B11</f>
        <v>Software</v>
      </c>
      <c r="F146" s="94" t="str">
        <f>Summary!B13</f>
        <v>Infrastructure</v>
      </c>
      <c r="G146" s="94" t="str">
        <f>Summary!B15</f>
        <v>Personnel</v>
      </c>
      <c r="H146" s="94" t="str">
        <f>Summary!B17</f>
        <v>Supplies &amp; Service</v>
      </c>
      <c r="I146" s="95" t="s">
        <v>95</v>
      </c>
      <c r="K146" s="156" t="s">
        <v>118</v>
      </c>
      <c r="L146" s="157" t="s">
        <v>119</v>
      </c>
      <c r="M146" s="156" t="s">
        <v>117</v>
      </c>
      <c r="N146" s="157" t="s">
        <v>120</v>
      </c>
      <c r="O146" s="157" t="s">
        <v>121</v>
      </c>
    </row>
    <row r="147" spans="2:15" x14ac:dyDescent="0.2">
      <c r="B147" s="96">
        <f>Summary!D6</f>
        <v>2020</v>
      </c>
      <c r="C147" s="100">
        <f>Summary!D7</f>
        <v>0</v>
      </c>
      <c r="D147" s="100">
        <f>Summary!D9</f>
        <v>0</v>
      </c>
      <c r="E147" s="100">
        <f>Summary!D11</f>
        <v>0</v>
      </c>
      <c r="F147" s="100">
        <f>Summary!D13</f>
        <v>0</v>
      </c>
      <c r="G147" s="100">
        <f>Summary!D15</f>
        <v>0</v>
      </c>
      <c r="H147" s="100">
        <f>Summary!D17</f>
        <v>0</v>
      </c>
      <c r="I147" s="100">
        <f t="shared" ref="I147:I156" si="0">SUM(C147:H147)</f>
        <v>0</v>
      </c>
      <c r="K147" s="155">
        <f t="shared" ref="K147:K156" si="1">C147/$I$162/12</f>
        <v>0</v>
      </c>
      <c r="L147" s="155">
        <f>(C147-'Facility-Centric Costs'!D20)/Dashboard!$I$163/12</f>
        <v>0</v>
      </c>
      <c r="M147" s="155">
        <f>C147/$I$165</f>
        <v>0</v>
      </c>
      <c r="N147" s="155">
        <f>(C147-'Facility-Centric Costs'!F20)/Dashboard!$I$165</f>
        <v>0</v>
      </c>
      <c r="O147" s="155">
        <f>('Facility-Centric Costs'!D41+'Facility-Centric Costs'!D60+'Facility-Centric Costs'!D79+'Facility-Centric Costs'!D80+'Facility-Centric Costs'!D81)/$I$162</f>
        <v>0</v>
      </c>
    </row>
    <row r="148" spans="2:15" x14ac:dyDescent="0.2">
      <c r="B148" s="96">
        <f>Summary!E6</f>
        <v>2021</v>
      </c>
      <c r="C148" s="100">
        <f>Summary!E7</f>
        <v>0</v>
      </c>
      <c r="D148" s="100">
        <f>Summary!E9</f>
        <v>0</v>
      </c>
      <c r="E148" s="100">
        <f>Summary!E11</f>
        <v>0</v>
      </c>
      <c r="F148" s="100">
        <f>Summary!E13</f>
        <v>0</v>
      </c>
      <c r="G148" s="100">
        <f>Summary!E15</f>
        <v>0</v>
      </c>
      <c r="H148" s="100">
        <f>Summary!E17</f>
        <v>0</v>
      </c>
      <c r="I148" s="100">
        <f t="shared" si="0"/>
        <v>0</v>
      </c>
      <c r="K148" s="155">
        <f t="shared" si="1"/>
        <v>0</v>
      </c>
      <c r="L148" s="155">
        <f>(C148-'Facility-Centric Costs'!E20)/Dashboard!$I$163/12</f>
        <v>0</v>
      </c>
      <c r="M148" s="155">
        <f t="shared" ref="M148:M156" si="2">C148/$I$165</f>
        <v>0</v>
      </c>
      <c r="N148" s="155">
        <f>(C148-'Facility-Centric Costs'!F21)/Dashboard!$I$165</f>
        <v>0</v>
      </c>
      <c r="O148" s="155">
        <f>('Facility-Centric Costs'!E41+'Facility-Centric Costs'!E60+'Facility-Centric Costs'!E79+'Facility-Centric Costs'!E80+'Facility-Centric Costs'!E81)/$I$162</f>
        <v>0</v>
      </c>
    </row>
    <row r="149" spans="2:15" x14ac:dyDescent="0.2">
      <c r="B149" s="96">
        <f>Summary!F6</f>
        <v>2022</v>
      </c>
      <c r="C149" s="100">
        <f>Summary!F7</f>
        <v>0</v>
      </c>
      <c r="D149" s="100">
        <f>Summary!F9</f>
        <v>0</v>
      </c>
      <c r="E149" s="100">
        <f>Summary!F11</f>
        <v>0</v>
      </c>
      <c r="F149" s="100">
        <f>Summary!F13</f>
        <v>0</v>
      </c>
      <c r="G149" s="100">
        <f>Summary!F15</f>
        <v>0</v>
      </c>
      <c r="H149" s="100">
        <f>Summary!F17</f>
        <v>0</v>
      </c>
      <c r="I149" s="100">
        <f t="shared" si="0"/>
        <v>0</v>
      </c>
      <c r="K149" s="155">
        <f t="shared" si="1"/>
        <v>0</v>
      </c>
      <c r="L149" s="155">
        <f>(C149-'Facility-Centric Costs'!F20)/Dashboard!$I$163/12</f>
        <v>0</v>
      </c>
      <c r="M149" s="155">
        <f t="shared" si="2"/>
        <v>0</v>
      </c>
      <c r="N149" s="155">
        <f>(C149-'Facility-Centric Costs'!F22)/Dashboard!$I$165</f>
        <v>0</v>
      </c>
      <c r="O149" s="155">
        <f>('Facility-Centric Costs'!F41+'Facility-Centric Costs'!F60+'Facility-Centric Costs'!F79+'Facility-Centric Costs'!F80+'Facility-Centric Costs'!F81)/$I$162</f>
        <v>0</v>
      </c>
    </row>
    <row r="150" spans="2:15" x14ac:dyDescent="0.2">
      <c r="B150" s="96">
        <f>Summary!G6</f>
        <v>2023</v>
      </c>
      <c r="C150" s="100">
        <f>Summary!G7</f>
        <v>0</v>
      </c>
      <c r="D150" s="100">
        <f>Summary!G9</f>
        <v>0</v>
      </c>
      <c r="E150" s="100">
        <f>Summary!G11</f>
        <v>0</v>
      </c>
      <c r="F150" s="100">
        <f>Summary!G13</f>
        <v>0</v>
      </c>
      <c r="G150" s="100">
        <f>Summary!G15</f>
        <v>0</v>
      </c>
      <c r="H150" s="100">
        <f>Summary!G17</f>
        <v>0</v>
      </c>
      <c r="I150" s="100">
        <f t="shared" si="0"/>
        <v>0</v>
      </c>
      <c r="K150" s="155">
        <f t="shared" si="1"/>
        <v>0</v>
      </c>
      <c r="L150" s="155">
        <f>(C150-'Facility-Centric Costs'!G20)/Dashboard!$I$163/12</f>
        <v>0</v>
      </c>
      <c r="M150" s="155">
        <f t="shared" si="2"/>
        <v>0</v>
      </c>
      <c r="N150" s="155">
        <f>(C150-'Facility-Centric Costs'!F23)/Dashboard!$I$165</f>
        <v>0</v>
      </c>
      <c r="O150" s="155">
        <f>('Facility-Centric Costs'!G41+'Facility-Centric Costs'!G60+'Facility-Centric Costs'!G79+'Facility-Centric Costs'!G80+'Facility-Centric Costs'!G81)/$I$162</f>
        <v>0</v>
      </c>
    </row>
    <row r="151" spans="2:15" x14ac:dyDescent="0.2">
      <c r="B151" s="96">
        <f>Summary!H6</f>
        <v>2024</v>
      </c>
      <c r="C151" s="100">
        <f>Summary!H7</f>
        <v>0</v>
      </c>
      <c r="D151" s="100">
        <f>Summary!H9</f>
        <v>0</v>
      </c>
      <c r="E151" s="100">
        <f>Summary!H11</f>
        <v>0</v>
      </c>
      <c r="F151" s="100">
        <f>Summary!H13</f>
        <v>0</v>
      </c>
      <c r="G151" s="100">
        <f>Summary!H15</f>
        <v>0</v>
      </c>
      <c r="H151" s="100">
        <f>Summary!H17</f>
        <v>0</v>
      </c>
      <c r="I151" s="100">
        <f t="shared" si="0"/>
        <v>0</v>
      </c>
      <c r="K151" s="155">
        <f t="shared" si="1"/>
        <v>0</v>
      </c>
      <c r="L151" s="155">
        <f>(C151-'Facility-Centric Costs'!H20)/Dashboard!$I$163/12</f>
        <v>0</v>
      </c>
      <c r="M151" s="155">
        <f t="shared" si="2"/>
        <v>0</v>
      </c>
      <c r="N151" s="155">
        <f>(C151-'Facility-Centric Costs'!F24)/Dashboard!$I$165</f>
        <v>0</v>
      </c>
      <c r="O151" s="155">
        <f>('Facility-Centric Costs'!H41+'Facility-Centric Costs'!H60+'Facility-Centric Costs'!H79+'Facility-Centric Costs'!H80+'Facility-Centric Costs'!H81)/$I$162</f>
        <v>0</v>
      </c>
    </row>
    <row r="152" spans="2:15" x14ac:dyDescent="0.2">
      <c r="B152" s="96">
        <f>Summary!J6</f>
        <v>2025</v>
      </c>
      <c r="C152" s="100">
        <f>Summary!J7</f>
        <v>0</v>
      </c>
      <c r="D152" s="100">
        <f>Summary!J9</f>
        <v>0</v>
      </c>
      <c r="E152" s="100">
        <f>Summary!J11</f>
        <v>0</v>
      </c>
      <c r="F152" s="100">
        <f>Summary!J13</f>
        <v>0</v>
      </c>
      <c r="G152" s="100">
        <f>Summary!J15</f>
        <v>0</v>
      </c>
      <c r="H152" s="100">
        <f>Summary!J17</f>
        <v>0</v>
      </c>
      <c r="I152" s="100">
        <f t="shared" si="0"/>
        <v>0</v>
      </c>
      <c r="K152" s="155">
        <f t="shared" si="1"/>
        <v>0</v>
      </c>
      <c r="L152" s="155">
        <f>(C152-'Facility-Centric Costs'!J20)/Dashboard!$I$163/12</f>
        <v>0</v>
      </c>
      <c r="M152" s="155">
        <f t="shared" si="2"/>
        <v>0</v>
      </c>
      <c r="N152" s="155">
        <f>(C152-'Facility-Centric Costs'!F25)/Dashboard!$I$165</f>
        <v>0</v>
      </c>
      <c r="O152" s="155">
        <f>('Facility-Centric Costs'!J41+'Facility-Centric Costs'!J60+'Facility-Centric Costs'!J79+'Facility-Centric Costs'!J80+'Facility-Centric Costs'!J81)/$I$162</f>
        <v>0</v>
      </c>
    </row>
    <row r="153" spans="2:15" x14ac:dyDescent="0.2">
      <c r="B153" s="96">
        <f>Summary!K6</f>
        <v>2026</v>
      </c>
      <c r="C153" s="100">
        <f>Summary!K7</f>
        <v>0</v>
      </c>
      <c r="D153" s="100">
        <f>Summary!K9</f>
        <v>0</v>
      </c>
      <c r="E153" s="100">
        <f>Summary!K11</f>
        <v>0</v>
      </c>
      <c r="F153" s="100">
        <f>Summary!K13</f>
        <v>0</v>
      </c>
      <c r="G153" s="100">
        <f>Summary!K15</f>
        <v>0</v>
      </c>
      <c r="H153" s="100">
        <f>Summary!K17</f>
        <v>0</v>
      </c>
      <c r="I153" s="100">
        <f t="shared" si="0"/>
        <v>0</v>
      </c>
      <c r="K153" s="155">
        <f t="shared" si="1"/>
        <v>0</v>
      </c>
      <c r="L153" s="155">
        <f>(C153-'Facility-Centric Costs'!K20)/Dashboard!$I$163/12</f>
        <v>0</v>
      </c>
      <c r="M153" s="155">
        <f t="shared" si="2"/>
        <v>0</v>
      </c>
      <c r="N153" s="155">
        <f>(C153-'Facility-Centric Costs'!F26)/Dashboard!$I$165</f>
        <v>0</v>
      </c>
      <c r="O153" s="155">
        <f>('Facility-Centric Costs'!K41+'Facility-Centric Costs'!K60+'Facility-Centric Costs'!K79+'Facility-Centric Costs'!K80+'Facility-Centric Costs'!K81)/$I$162</f>
        <v>0</v>
      </c>
    </row>
    <row r="154" spans="2:15" x14ac:dyDescent="0.2">
      <c r="B154" s="96">
        <f>Summary!L6</f>
        <v>2027</v>
      </c>
      <c r="C154" s="100">
        <f>Summary!L7</f>
        <v>0</v>
      </c>
      <c r="D154" s="100">
        <f>Summary!L9</f>
        <v>0</v>
      </c>
      <c r="E154" s="100">
        <f>Summary!L11</f>
        <v>0</v>
      </c>
      <c r="F154" s="100">
        <f>Summary!L13</f>
        <v>0</v>
      </c>
      <c r="G154" s="100">
        <f>Summary!L15</f>
        <v>0</v>
      </c>
      <c r="H154" s="100">
        <f>Summary!L17</f>
        <v>0</v>
      </c>
      <c r="I154" s="100">
        <f t="shared" si="0"/>
        <v>0</v>
      </c>
      <c r="K154" s="155">
        <f t="shared" si="1"/>
        <v>0</v>
      </c>
      <c r="L154" s="155">
        <f>(C154-'Facility-Centric Costs'!L20)/Dashboard!$I$163/12</f>
        <v>0</v>
      </c>
      <c r="M154" s="155">
        <f t="shared" si="2"/>
        <v>0</v>
      </c>
      <c r="N154" s="155">
        <f>(C154-'Facility-Centric Costs'!F27)/Dashboard!$I$165</f>
        <v>0</v>
      </c>
      <c r="O154" s="155">
        <f>('Facility-Centric Costs'!L41+'Facility-Centric Costs'!L60+'Facility-Centric Costs'!L79+'Facility-Centric Costs'!L80+'Facility-Centric Costs'!L81)/$I$162</f>
        <v>0</v>
      </c>
    </row>
    <row r="155" spans="2:15" x14ac:dyDescent="0.2">
      <c r="B155" s="96">
        <f>Summary!M6</f>
        <v>2028</v>
      </c>
      <c r="C155" s="100">
        <f>Summary!M7</f>
        <v>0</v>
      </c>
      <c r="D155" s="100">
        <f>Summary!M9</f>
        <v>0</v>
      </c>
      <c r="E155" s="100">
        <f>Summary!M11</f>
        <v>0</v>
      </c>
      <c r="F155" s="100">
        <f>Summary!M13</f>
        <v>0</v>
      </c>
      <c r="G155" s="100">
        <f>Summary!M15</f>
        <v>0</v>
      </c>
      <c r="H155" s="100">
        <f>Summary!M17</f>
        <v>0</v>
      </c>
      <c r="I155" s="100">
        <f t="shared" si="0"/>
        <v>0</v>
      </c>
      <c r="K155" s="155">
        <f t="shared" si="1"/>
        <v>0</v>
      </c>
      <c r="L155" s="155">
        <f>(C155-'Facility-Centric Costs'!M20)/Dashboard!$I$163/12</f>
        <v>0</v>
      </c>
      <c r="M155" s="155">
        <f t="shared" si="2"/>
        <v>0</v>
      </c>
      <c r="N155" s="155">
        <f>(C155-'Facility-Centric Costs'!F28)/Dashboard!$I$165</f>
        <v>0</v>
      </c>
      <c r="O155" s="155">
        <f>('Facility-Centric Costs'!M41+'Facility-Centric Costs'!M60+'Facility-Centric Costs'!M79+'Facility-Centric Costs'!M80+'Facility-Centric Costs'!M81)/$I$162</f>
        <v>0</v>
      </c>
    </row>
    <row r="156" spans="2:15" x14ac:dyDescent="0.2">
      <c r="B156" s="96">
        <f>Summary!N6</f>
        <v>2029</v>
      </c>
      <c r="C156" s="100">
        <f>Summary!N7</f>
        <v>0</v>
      </c>
      <c r="D156" s="100">
        <f>Summary!N9</f>
        <v>0</v>
      </c>
      <c r="E156" s="100">
        <f>Summary!N11</f>
        <v>0</v>
      </c>
      <c r="F156" s="100">
        <f>Summary!N13</f>
        <v>0</v>
      </c>
      <c r="G156" s="100">
        <f>Summary!N15</f>
        <v>0</v>
      </c>
      <c r="H156" s="100">
        <f>Summary!N17</f>
        <v>0</v>
      </c>
      <c r="I156" s="100">
        <f t="shared" si="0"/>
        <v>0</v>
      </c>
      <c r="K156" s="155">
        <f t="shared" si="1"/>
        <v>0</v>
      </c>
      <c r="L156" s="155">
        <f>(C156-'Facility-Centric Costs'!N20)/Dashboard!$I$163/12</f>
        <v>0</v>
      </c>
      <c r="M156" s="155">
        <f t="shared" si="2"/>
        <v>0</v>
      </c>
      <c r="N156" s="155">
        <f>(C156-'Facility-Centric Costs'!F29)/Dashboard!$I$165</f>
        <v>0</v>
      </c>
      <c r="O156" s="155">
        <f>('Facility-Centric Costs'!N41+'Facility-Centric Costs'!N60+'Facility-Centric Costs'!N79+'Facility-Centric Costs'!N80+'Facility-Centric Costs'!N81)/$I$162</f>
        <v>0</v>
      </c>
    </row>
    <row r="157" spans="2:15" x14ac:dyDescent="0.2">
      <c r="B157" s="60"/>
      <c r="C157" s="101"/>
      <c r="D157" s="101"/>
      <c r="E157" s="101"/>
      <c r="F157" s="101"/>
      <c r="G157" s="101"/>
      <c r="H157" s="101"/>
      <c r="I157" s="101"/>
    </row>
    <row r="158" spans="2:15" x14ac:dyDescent="0.2">
      <c r="B158" s="60"/>
      <c r="C158" s="102">
        <f>SUM(C147:C157)</f>
        <v>0</v>
      </c>
      <c r="D158" s="102">
        <f t="shared" ref="D158:H158" si="3">SUM(D147:D157)</f>
        <v>0</v>
      </c>
      <c r="E158" s="102">
        <f t="shared" si="3"/>
        <v>0</v>
      </c>
      <c r="F158" s="102">
        <f t="shared" si="3"/>
        <v>0</v>
      </c>
      <c r="G158" s="102">
        <f t="shared" si="3"/>
        <v>0</v>
      </c>
      <c r="H158" s="102">
        <f t="shared" si="3"/>
        <v>0</v>
      </c>
      <c r="I158" s="103">
        <f>SUM(I147:I157)</f>
        <v>0</v>
      </c>
    </row>
    <row r="159" spans="2:15" x14ac:dyDescent="0.2">
      <c r="I159" s="104" t="e">
        <f>I158/$I$158</f>
        <v>#DIV/0!</v>
      </c>
    </row>
    <row r="161" spans="3:9" x14ac:dyDescent="0.2">
      <c r="C161" s="105" t="s">
        <v>89</v>
      </c>
      <c r="D161" s="104" t="e">
        <f>C158/$I$158</f>
        <v>#DIV/0!</v>
      </c>
      <c r="E161" s="108">
        <f>C158</f>
        <v>0</v>
      </c>
      <c r="H161" s="72" t="s">
        <v>112</v>
      </c>
    </row>
    <row r="162" spans="3:9" x14ac:dyDescent="0.2">
      <c r="C162" s="105" t="s">
        <v>66</v>
      </c>
      <c r="D162" s="104" t="e">
        <f>D158/$I$158</f>
        <v>#DIV/0!</v>
      </c>
      <c r="E162" s="108">
        <f>D158</f>
        <v>0</v>
      </c>
      <c r="H162" s="105" t="s">
        <v>113</v>
      </c>
      <c r="I162">
        <v>64</v>
      </c>
    </row>
    <row r="163" spans="3:9" x14ac:dyDescent="0.2">
      <c r="C163" s="105" t="s">
        <v>82</v>
      </c>
      <c r="D163" s="104" t="e">
        <f>E158/$I$158</f>
        <v>#DIV/0!</v>
      </c>
      <c r="E163" s="108">
        <f>E158</f>
        <v>0</v>
      </c>
      <c r="H163" s="105" t="s">
        <v>114</v>
      </c>
      <c r="I163">
        <v>65</v>
      </c>
    </row>
    <row r="164" spans="3:9" x14ac:dyDescent="0.2">
      <c r="C164" s="105" t="s">
        <v>51</v>
      </c>
      <c r="D164" s="104" t="e">
        <f>F158/$I$158</f>
        <v>#DIV/0!</v>
      </c>
      <c r="E164" s="108">
        <f>F158</f>
        <v>0</v>
      </c>
    </row>
    <row r="165" spans="3:9" x14ac:dyDescent="0.2">
      <c r="C165" s="105" t="s">
        <v>56</v>
      </c>
      <c r="D165" s="104" t="e">
        <f>G158/$I$158</f>
        <v>#DIV/0!</v>
      </c>
      <c r="E165" s="108">
        <f>G158</f>
        <v>0</v>
      </c>
      <c r="H165" t="s">
        <v>115</v>
      </c>
      <c r="I165">
        <v>2000</v>
      </c>
    </row>
    <row r="166" spans="3:9" x14ac:dyDescent="0.2">
      <c r="C166" s="105" t="s">
        <v>70</v>
      </c>
      <c r="D166" s="104" t="e">
        <f>H158/$I$158</f>
        <v>#DIV/0!</v>
      </c>
      <c r="E166" s="108">
        <f>H158</f>
        <v>0</v>
      </c>
    </row>
  </sheetData>
  <sortState xmlns:xlrd2="http://schemas.microsoft.com/office/spreadsheetml/2017/richdata2" ref="K36:M41">
    <sortCondition descending="1" ref="M33:M38"/>
  </sortState>
  <mergeCells count="6">
    <mergeCell ref="A2:W2"/>
    <mergeCell ref="B144:I144"/>
    <mergeCell ref="B56:W56"/>
    <mergeCell ref="B86:W86"/>
    <mergeCell ref="B112:W112"/>
    <mergeCell ref="B89:W89"/>
  </mergeCells>
  <phoneticPr fontId="16" type="noConversion"/>
  <pageMargins left="0.5" right="0.25" top="0.5" bottom="0.5" header="0.3" footer="0.3"/>
  <pageSetup paperSize="3" scale="50" orientation="landscape" copies="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45"/>
  <sheetViews>
    <sheetView showGridLines="0" zoomScale="130" zoomScaleNormal="130" workbookViewId="0"/>
  </sheetViews>
  <sheetFormatPr baseColWidth="10" defaultColWidth="11.5" defaultRowHeight="15" outlineLevelRow="1" outlineLevelCol="1" x14ac:dyDescent="0.2"/>
  <cols>
    <col min="1" max="2" width="6.83203125" customWidth="1"/>
    <col min="3" max="3" width="13.6640625" customWidth="1"/>
    <col min="4" max="4" width="13.33203125" bestFit="1" customWidth="1"/>
    <col min="5" max="5" width="11.6640625" customWidth="1"/>
    <col min="6" max="6" width="12.1640625" bestFit="1" customWidth="1"/>
    <col min="7" max="7" width="13.1640625" bestFit="1" customWidth="1"/>
    <col min="8" max="8" width="12.1640625" bestFit="1" customWidth="1"/>
    <col min="9" max="9" width="11" customWidth="1" outlineLevel="1"/>
    <col min="10" max="10" width="13.33203125" bestFit="1" customWidth="1"/>
    <col min="11" max="12" width="9.5" bestFit="1" customWidth="1"/>
    <col min="13" max="13" width="14" bestFit="1" customWidth="1"/>
    <col min="14" max="14" width="12.5" bestFit="1" customWidth="1"/>
    <col min="15" max="15" width="14" customWidth="1" outlineLevel="1"/>
  </cols>
  <sheetData>
    <row r="2" spans="2:15" ht="29" customHeight="1" x14ac:dyDescent="0.2"/>
    <row r="3" spans="2:15" ht="16" x14ac:dyDescent="0.2">
      <c r="B3" s="10"/>
      <c r="C3" s="10" t="s">
        <v>88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2:15" x14ac:dyDescent="0.2">
      <c r="C4" s="55" t="s">
        <v>96</v>
      </c>
    </row>
    <row r="6" spans="2:15" x14ac:dyDescent="0.2">
      <c r="C6" s="3" t="s">
        <v>40</v>
      </c>
      <c r="D6" s="15">
        <f>'Facility-Centric Costs'!D18</f>
        <v>2020</v>
      </c>
      <c r="E6" s="15">
        <f>'Facility-Centric Costs'!E18</f>
        <v>2021</v>
      </c>
      <c r="F6" s="15">
        <f>'Facility-Centric Costs'!F18</f>
        <v>2022</v>
      </c>
      <c r="G6" s="15">
        <f>'Facility-Centric Costs'!G18</f>
        <v>2023</v>
      </c>
      <c r="H6" s="15">
        <f>'Facility-Centric Costs'!H18</f>
        <v>2024</v>
      </c>
      <c r="I6" s="15" t="str">
        <f>'Facility-Centric Costs'!I18</f>
        <v>5-Yr Cost</v>
      </c>
      <c r="J6" s="15">
        <f>'Facility-Centric Costs'!J18</f>
        <v>2025</v>
      </c>
      <c r="K6" s="15">
        <f>'Facility-Centric Costs'!K18</f>
        <v>2026</v>
      </c>
      <c r="L6" s="15">
        <f>'Facility-Centric Costs'!L18</f>
        <v>2027</v>
      </c>
      <c r="M6" s="15">
        <f>'Facility-Centric Costs'!M18</f>
        <v>2028</v>
      </c>
      <c r="N6" s="15">
        <f>'Facility-Centric Costs'!N18</f>
        <v>2029</v>
      </c>
      <c r="O6" s="3" t="s">
        <v>42</v>
      </c>
    </row>
    <row r="7" spans="2:15" x14ac:dyDescent="0.2">
      <c r="B7" s="113" t="s">
        <v>89</v>
      </c>
      <c r="C7" s="106"/>
      <c r="D7" s="109">
        <f>'Facility-Centric Costs'!D84</f>
        <v>0</v>
      </c>
      <c r="E7" s="109">
        <f>'Facility-Centric Costs'!E84</f>
        <v>0</v>
      </c>
      <c r="F7" s="109">
        <f>'Facility-Centric Costs'!F84</f>
        <v>0</v>
      </c>
      <c r="G7" s="109">
        <f>'Facility-Centric Costs'!G84</f>
        <v>0</v>
      </c>
      <c r="H7" s="109">
        <f>'Facility-Centric Costs'!H84</f>
        <v>0</v>
      </c>
      <c r="I7" s="118">
        <f>'Facility-Centric Costs'!I84</f>
        <v>0</v>
      </c>
      <c r="J7" s="109">
        <f>'Facility-Centric Costs'!J84</f>
        <v>0</v>
      </c>
      <c r="K7" s="109">
        <f>'Facility-Centric Costs'!K84</f>
        <v>0</v>
      </c>
      <c r="L7" s="109">
        <f>'Facility-Centric Costs'!L84</f>
        <v>0</v>
      </c>
      <c r="M7" s="109">
        <f>'Facility-Centric Costs'!M84</f>
        <v>0</v>
      </c>
      <c r="N7" s="109">
        <f>'Facility-Centric Costs'!N84</f>
        <v>0</v>
      </c>
      <c r="O7" s="118">
        <f>'Facility-Centric Costs'!O84</f>
        <v>0</v>
      </c>
    </row>
    <row r="8" spans="2:15" x14ac:dyDescent="0.2">
      <c r="B8" s="114"/>
      <c r="C8" s="2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2:15" x14ac:dyDescent="0.2">
      <c r="B9" s="113" t="s">
        <v>66</v>
      </c>
      <c r="C9" s="56"/>
      <c r="D9" s="109">
        <f>'Comm - Network'!C28</f>
        <v>0</v>
      </c>
      <c r="E9" s="109">
        <f>'Comm - Network'!D28</f>
        <v>0</v>
      </c>
      <c r="F9" s="109">
        <f>'Comm - Network'!E28</f>
        <v>0</v>
      </c>
      <c r="G9" s="109">
        <f>'Comm - Network'!F28</f>
        <v>0</v>
      </c>
      <c r="H9" s="109">
        <f>'Comm - Network'!G28</f>
        <v>0</v>
      </c>
      <c r="I9" s="118">
        <f>'Comm - Network'!H28</f>
        <v>0</v>
      </c>
      <c r="J9" s="109">
        <f>'Comm - Network'!I28</f>
        <v>0</v>
      </c>
      <c r="K9" s="109">
        <f>'Comm - Network'!J28</f>
        <v>0</v>
      </c>
      <c r="L9" s="109">
        <f>'Comm - Network'!K28</f>
        <v>0</v>
      </c>
      <c r="M9" s="109">
        <f>'Comm - Network'!L28</f>
        <v>0</v>
      </c>
      <c r="N9" s="109">
        <f>'Comm - Network'!M28</f>
        <v>0</v>
      </c>
      <c r="O9" s="118">
        <f>'Comm - Network'!N28</f>
        <v>0</v>
      </c>
    </row>
    <row r="10" spans="2:15" x14ac:dyDescent="0.2">
      <c r="B10" s="114"/>
      <c r="C10" s="41"/>
      <c r="D10" s="111"/>
      <c r="E10" s="111"/>
      <c r="F10" s="111"/>
      <c r="G10" s="111"/>
      <c r="H10" s="111"/>
      <c r="I10" s="110"/>
      <c r="J10" s="111"/>
      <c r="K10" s="111"/>
      <c r="L10" s="111"/>
      <c r="M10" s="111"/>
      <c r="N10" s="111"/>
      <c r="O10" s="110"/>
    </row>
    <row r="11" spans="2:15" x14ac:dyDescent="0.2">
      <c r="B11" s="113" t="s">
        <v>82</v>
      </c>
      <c r="C11" s="106"/>
      <c r="D11" s="109">
        <f>Software!C15</f>
        <v>0</v>
      </c>
      <c r="E11" s="109">
        <f>Software!D15</f>
        <v>0</v>
      </c>
      <c r="F11" s="109">
        <f>Software!E15</f>
        <v>0</v>
      </c>
      <c r="G11" s="109">
        <f>Software!F15</f>
        <v>0</v>
      </c>
      <c r="H11" s="109">
        <f>Software!G15</f>
        <v>0</v>
      </c>
      <c r="I11" s="118">
        <f>Software!H15</f>
        <v>0</v>
      </c>
      <c r="J11" s="109">
        <f>Software!I15</f>
        <v>0</v>
      </c>
      <c r="K11" s="109">
        <f>Software!J15</f>
        <v>0</v>
      </c>
      <c r="L11" s="109">
        <f>Software!K15</f>
        <v>0</v>
      </c>
      <c r="M11" s="109">
        <f>Software!L15</f>
        <v>0</v>
      </c>
      <c r="N11" s="109">
        <f>Software!M15</f>
        <v>0</v>
      </c>
      <c r="O11" s="118">
        <f>Software!N15</f>
        <v>0</v>
      </c>
    </row>
    <row r="12" spans="2:15" x14ac:dyDescent="0.2">
      <c r="B12" s="114"/>
      <c r="C12" s="41"/>
      <c r="D12" s="111"/>
      <c r="E12" s="111"/>
      <c r="F12" s="111"/>
      <c r="G12" s="111"/>
      <c r="H12" s="111"/>
      <c r="I12" s="110"/>
      <c r="J12" s="111"/>
      <c r="K12" s="111"/>
      <c r="L12" s="111"/>
      <c r="M12" s="111"/>
      <c r="N12" s="111"/>
      <c r="O12" s="110"/>
    </row>
    <row r="13" spans="2:15" x14ac:dyDescent="0.2">
      <c r="B13" s="115" t="s">
        <v>51</v>
      </c>
      <c r="C13" s="107"/>
      <c r="D13" s="109">
        <f>'IT Infrastructure'!C34</f>
        <v>0</v>
      </c>
      <c r="E13" s="109">
        <f>'IT Infrastructure'!D34</f>
        <v>0</v>
      </c>
      <c r="F13" s="109">
        <f>'IT Infrastructure'!E34</f>
        <v>0</v>
      </c>
      <c r="G13" s="109">
        <f>'IT Infrastructure'!F34</f>
        <v>0</v>
      </c>
      <c r="H13" s="109">
        <f>'IT Infrastructure'!G34</f>
        <v>0</v>
      </c>
      <c r="I13" s="118">
        <f>'IT Infrastructure'!H34</f>
        <v>0</v>
      </c>
      <c r="J13" s="109">
        <f>'IT Infrastructure'!I34</f>
        <v>0</v>
      </c>
      <c r="K13" s="109">
        <f>'IT Infrastructure'!J34</f>
        <v>0</v>
      </c>
      <c r="L13" s="109">
        <f>'IT Infrastructure'!K34</f>
        <v>0</v>
      </c>
      <c r="M13" s="109">
        <f>'IT Infrastructure'!L34</f>
        <v>0</v>
      </c>
      <c r="N13" s="109">
        <f>'IT Infrastructure'!M34</f>
        <v>0</v>
      </c>
      <c r="O13" s="118">
        <f>'IT Infrastructure'!N34</f>
        <v>0</v>
      </c>
    </row>
    <row r="14" spans="2:15" x14ac:dyDescent="0.2">
      <c r="B14" s="46"/>
      <c r="D14" s="112"/>
      <c r="E14" s="112"/>
      <c r="F14" s="112"/>
      <c r="G14" s="112"/>
      <c r="H14" s="112"/>
      <c r="I14" s="110"/>
      <c r="J14" s="112"/>
      <c r="K14" s="112"/>
      <c r="L14" s="112"/>
      <c r="M14" s="112"/>
      <c r="N14" s="112"/>
      <c r="O14" s="110"/>
    </row>
    <row r="15" spans="2:15" x14ac:dyDescent="0.2">
      <c r="B15" s="115" t="s">
        <v>56</v>
      </c>
      <c r="C15" s="107"/>
      <c r="D15" s="109">
        <f>'IT Personnel'!C38</f>
        <v>0</v>
      </c>
      <c r="E15" s="109">
        <f>'IT Personnel'!D38</f>
        <v>0</v>
      </c>
      <c r="F15" s="109">
        <f>'IT Personnel'!E38</f>
        <v>0</v>
      </c>
      <c r="G15" s="109">
        <f>'IT Personnel'!F38</f>
        <v>0</v>
      </c>
      <c r="H15" s="109">
        <f>'IT Personnel'!G38</f>
        <v>0</v>
      </c>
      <c r="I15" s="118">
        <f>'IT Personnel'!H38</f>
        <v>0</v>
      </c>
      <c r="J15" s="109">
        <f>'IT Personnel'!I38</f>
        <v>0</v>
      </c>
      <c r="K15" s="109">
        <f>'IT Personnel'!J38</f>
        <v>0</v>
      </c>
      <c r="L15" s="109">
        <f>'IT Personnel'!K38</f>
        <v>0</v>
      </c>
      <c r="M15" s="109">
        <f>'IT Personnel'!L38</f>
        <v>0</v>
      </c>
      <c r="N15" s="109">
        <f>'IT Personnel'!M38</f>
        <v>0</v>
      </c>
      <c r="O15" s="118">
        <f>'IT Personnel'!N38</f>
        <v>0</v>
      </c>
    </row>
    <row r="16" spans="2:15" x14ac:dyDescent="0.2">
      <c r="B16" s="46"/>
      <c r="D16" s="112"/>
      <c r="E16" s="112"/>
      <c r="F16" s="112"/>
      <c r="G16" s="112"/>
      <c r="H16" s="112"/>
      <c r="I16" s="110"/>
      <c r="J16" s="112"/>
      <c r="K16" s="112"/>
      <c r="L16" s="112"/>
      <c r="M16" s="112"/>
      <c r="N16" s="112"/>
      <c r="O16" s="110"/>
    </row>
    <row r="17" spans="2:15" x14ac:dyDescent="0.2">
      <c r="B17" s="113" t="s">
        <v>70</v>
      </c>
      <c r="C17" s="106"/>
      <c r="D17" s="109">
        <f>'Supplies &amp; Services'!C36</f>
        <v>0</v>
      </c>
      <c r="E17" s="109">
        <f>'Supplies &amp; Services'!D36</f>
        <v>0</v>
      </c>
      <c r="F17" s="109">
        <f>'Supplies &amp; Services'!E36</f>
        <v>0</v>
      </c>
      <c r="G17" s="109">
        <f>'Supplies &amp; Services'!F36</f>
        <v>0</v>
      </c>
      <c r="H17" s="109">
        <f>'Supplies &amp; Services'!G36</f>
        <v>0</v>
      </c>
      <c r="I17" s="118">
        <f>'Supplies &amp; Services'!H36</f>
        <v>0</v>
      </c>
      <c r="J17" s="109">
        <f>'Supplies &amp; Services'!I36</f>
        <v>0</v>
      </c>
      <c r="K17" s="109">
        <f>'Supplies &amp; Services'!J36</f>
        <v>0</v>
      </c>
      <c r="L17" s="109">
        <f>'Supplies &amp; Services'!K36</f>
        <v>0</v>
      </c>
      <c r="M17" s="109">
        <f>'Supplies &amp; Services'!L36</f>
        <v>0</v>
      </c>
      <c r="N17" s="109">
        <f>'Supplies &amp; Services'!M36</f>
        <v>0</v>
      </c>
      <c r="O17" s="118">
        <f>'Supplies &amp; Services'!N36</f>
        <v>0</v>
      </c>
    </row>
    <row r="18" spans="2:15" x14ac:dyDescent="0.2">
      <c r="D18" s="112"/>
      <c r="E18" s="112"/>
      <c r="F18" s="112"/>
      <c r="G18" s="112"/>
      <c r="H18" s="112"/>
      <c r="I18" s="110"/>
      <c r="J18" s="112"/>
      <c r="K18" s="112"/>
      <c r="L18" s="112"/>
      <c r="M18" s="112"/>
      <c r="N18" s="112"/>
      <c r="O18" s="110"/>
    </row>
    <row r="19" spans="2:15" x14ac:dyDescent="0.2">
      <c r="B19" s="116" t="s">
        <v>95</v>
      </c>
      <c r="C19" s="116"/>
      <c r="D19" s="121">
        <f t="shared" ref="D19:O19" si="0">D7+D9+D11+D13+D15+D17</f>
        <v>0</v>
      </c>
      <c r="E19" s="121">
        <f t="shared" si="0"/>
        <v>0</v>
      </c>
      <c r="F19" s="121">
        <f t="shared" si="0"/>
        <v>0</v>
      </c>
      <c r="G19" s="121">
        <f t="shared" si="0"/>
        <v>0</v>
      </c>
      <c r="H19" s="121">
        <f t="shared" si="0"/>
        <v>0</v>
      </c>
      <c r="I19" s="119">
        <f t="shared" si="0"/>
        <v>0</v>
      </c>
      <c r="J19" s="121">
        <f t="shared" si="0"/>
        <v>0</v>
      </c>
      <c r="K19" s="121">
        <f t="shared" si="0"/>
        <v>0</v>
      </c>
      <c r="L19" s="121">
        <f t="shared" si="0"/>
        <v>0</v>
      </c>
      <c r="M19" s="121">
        <f t="shared" si="0"/>
        <v>0</v>
      </c>
      <c r="N19" s="121">
        <f t="shared" si="0"/>
        <v>0</v>
      </c>
      <c r="O19" s="120">
        <f t="shared" si="0"/>
        <v>0</v>
      </c>
    </row>
    <row r="20" spans="2:15" s="60" customFormat="1" x14ac:dyDescent="0.2">
      <c r="B20" s="58"/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2:15" s="60" customFormat="1" hidden="1" outlineLevel="1" x14ac:dyDescent="0.2">
      <c r="B21" s="176" t="s">
        <v>99</v>
      </c>
      <c r="C21" s="176"/>
      <c r="D21" s="71">
        <f>'Facility-Centric Costs'!D53</f>
        <v>0</v>
      </c>
      <c r="E21" s="71">
        <f>'Facility-Centric Costs'!E53</f>
        <v>0</v>
      </c>
      <c r="F21" s="71">
        <f>'Facility-Centric Costs'!F53</f>
        <v>0</v>
      </c>
      <c r="G21" s="71">
        <f>'Facility-Centric Costs'!G53</f>
        <v>0</v>
      </c>
      <c r="H21" s="71">
        <f>'Facility-Centric Costs'!H53</f>
        <v>0</v>
      </c>
      <c r="I21" s="71"/>
      <c r="J21" s="71">
        <f>'Facility-Centric Costs'!J53</f>
        <v>0</v>
      </c>
      <c r="K21" s="71">
        <f>'Facility-Centric Costs'!K53</f>
        <v>0</v>
      </c>
      <c r="L21" s="71">
        <f>'Facility-Centric Costs'!L53</f>
        <v>0</v>
      </c>
      <c r="M21" s="71">
        <f>'Facility-Centric Costs'!M53</f>
        <v>0</v>
      </c>
      <c r="N21" s="71">
        <f>'Facility-Centric Costs'!N53</f>
        <v>0</v>
      </c>
      <c r="O21" s="71">
        <f>SUM(D21:N21)</f>
        <v>0</v>
      </c>
    </row>
    <row r="22" spans="2:15" hidden="1" outlineLevel="1" x14ac:dyDescent="0.2">
      <c r="D22">
        <f>'Facility-Centric Costs'!D78</f>
        <v>0</v>
      </c>
      <c r="E22">
        <f>'Facility-Centric Costs'!E78</f>
        <v>0</v>
      </c>
      <c r="F22">
        <f>'Facility-Centric Costs'!F78</f>
        <v>0</v>
      </c>
      <c r="G22">
        <f>'Facility-Centric Costs'!G78</f>
        <v>0</v>
      </c>
      <c r="H22">
        <f>'Facility-Centric Costs'!H78</f>
        <v>0</v>
      </c>
      <c r="J22">
        <f>'Facility-Centric Costs'!J78</f>
        <v>0</v>
      </c>
      <c r="K22">
        <f>'Facility-Centric Costs'!K78</f>
        <v>0</v>
      </c>
      <c r="L22">
        <f>'Facility-Centric Costs'!L78</f>
        <v>0</v>
      </c>
      <c r="M22">
        <f>'Facility-Centric Costs'!M78</f>
        <v>0</v>
      </c>
      <c r="N22">
        <f>'Facility-Centric Costs'!N78</f>
        <v>0</v>
      </c>
      <c r="O22" s="71">
        <f>SUM(D22:N22)</f>
        <v>0</v>
      </c>
    </row>
    <row r="23" spans="2:15" hidden="1" outlineLevel="1" x14ac:dyDescent="0.2">
      <c r="O23" s="57">
        <f>SUM(O21:O22)</f>
        <v>0</v>
      </c>
    </row>
    <row r="24" spans="2:15" hidden="1" outlineLevel="1" x14ac:dyDescent="0.2">
      <c r="O24" s="70" t="e">
        <f>O23/O19</f>
        <v>#DIV/0!</v>
      </c>
    </row>
    <row r="25" spans="2:15" collapsed="1" x14ac:dyDescent="0.2"/>
    <row r="38" spans="4:4" x14ac:dyDescent="0.2">
      <c r="D38" s="57"/>
    </row>
    <row r="45" spans="4:4" x14ac:dyDescent="0.2">
      <c r="D45" s="57"/>
    </row>
  </sheetData>
  <mergeCells count="1">
    <mergeCell ref="B21:C21"/>
  </mergeCells>
  <pageMargins left="0.2" right="0.2" top="0.25" bottom="0.25" header="0.3" footer="0.3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B1:Q153"/>
  <sheetViews>
    <sheetView showGridLines="0" zoomScale="150" zoomScaleNormal="140" zoomScalePageLayoutView="112" workbookViewId="0">
      <selection activeCell="C5" sqref="C5"/>
    </sheetView>
  </sheetViews>
  <sheetFormatPr baseColWidth="10" defaultColWidth="8.83203125" defaultRowHeight="14" outlineLevelRow="1" outlineLevelCol="1" x14ac:dyDescent="0.2"/>
  <cols>
    <col min="1" max="1" width="5.5" style="2" customWidth="1"/>
    <col min="2" max="2" width="8.6640625" style="2" customWidth="1"/>
    <col min="3" max="3" width="42.33203125" style="2" customWidth="1"/>
    <col min="4" max="8" width="9" style="14" customWidth="1"/>
    <col min="9" max="9" width="12" style="14" customWidth="1"/>
    <col min="10" max="10" width="9" style="14" customWidth="1" outlineLevel="1"/>
    <col min="11" max="11" width="8.33203125" style="14" customWidth="1" outlineLevel="1"/>
    <col min="12" max="12" width="9" style="14" customWidth="1" outlineLevel="1"/>
    <col min="13" max="13" width="10.83203125" style="14" customWidth="1" outlineLevel="1"/>
    <col min="14" max="14" width="9" style="14" customWidth="1" outlineLevel="1"/>
    <col min="15" max="15" width="12.83203125" style="14" customWidth="1" outlineLevel="1"/>
    <col min="16" max="16" width="6.1640625" style="2" customWidth="1"/>
    <col min="17" max="17" width="10.6640625" style="2" customWidth="1"/>
    <col min="18" max="18" width="8.83203125" style="2"/>
    <col min="19" max="19" width="12" style="2" customWidth="1"/>
    <col min="20" max="20" width="8.83203125" style="2"/>
    <col min="21" max="21" width="8.83203125" style="2" customWidth="1"/>
    <col min="22" max="22" width="11" style="2" customWidth="1"/>
    <col min="23" max="16384" width="8.83203125" style="2"/>
  </cols>
  <sheetData>
    <row r="1" spans="3:17" ht="22" customHeight="1" x14ac:dyDescent="0.25">
      <c r="C1" s="178" t="s">
        <v>134</v>
      </c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3:17" ht="16" x14ac:dyDescent="0.2">
      <c r="C2" s="10" t="s">
        <v>23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3:17" s="4" customFormat="1" x14ac:dyDescent="0.2">
      <c r="C3" s="9" t="s">
        <v>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4"/>
    </row>
    <row r="4" spans="3:17" s="4" customFormat="1" x14ac:dyDescent="0.2">
      <c r="C4" s="9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4"/>
    </row>
    <row r="5" spans="3:17" s="4" customFormat="1" x14ac:dyDescent="0.2">
      <c r="C5" s="9"/>
      <c r="D5" s="15"/>
      <c r="E5" s="15"/>
      <c r="F5" s="15"/>
      <c r="G5" s="15"/>
      <c r="H5" s="15"/>
      <c r="I5" s="15"/>
      <c r="J5" s="15"/>
      <c r="K5" s="15"/>
    </row>
    <row r="6" spans="3:17" s="4" customFormat="1" x14ac:dyDescent="0.2">
      <c r="C6" s="22"/>
      <c r="D6" s="22"/>
      <c r="E6" s="177" t="s">
        <v>47</v>
      </c>
      <c r="F6" s="177"/>
      <c r="G6" s="177"/>
      <c r="H6" s="177"/>
      <c r="I6" s="15"/>
      <c r="J6" s="15"/>
      <c r="K6" s="15"/>
    </row>
    <row r="7" spans="3:17" s="4" customFormat="1" x14ac:dyDescent="0.2">
      <c r="C7" s="23"/>
      <c r="D7" s="23"/>
      <c r="E7" s="23"/>
      <c r="F7" s="23"/>
      <c r="G7" s="24" t="s">
        <v>22</v>
      </c>
      <c r="H7" s="23">
        <v>0</v>
      </c>
      <c r="I7" s="15"/>
      <c r="J7" s="15"/>
      <c r="K7" s="15"/>
    </row>
    <row r="8" spans="3:17" s="4" customFormat="1" x14ac:dyDescent="0.2">
      <c r="C8" s="23"/>
      <c r="D8" s="23"/>
      <c r="E8" s="23"/>
      <c r="F8" s="23"/>
      <c r="G8" s="24" t="s">
        <v>48</v>
      </c>
      <c r="H8" s="36">
        <v>0</v>
      </c>
      <c r="I8" s="15"/>
      <c r="J8" s="15"/>
      <c r="K8" s="15"/>
    </row>
    <row r="9" spans="3:17" s="4" customFormat="1" x14ac:dyDescent="0.2">
      <c r="C9" s="23"/>
      <c r="D9" s="23"/>
      <c r="E9" s="23"/>
      <c r="F9" s="23"/>
      <c r="G9" s="24" t="s">
        <v>58</v>
      </c>
      <c r="H9" s="37">
        <f>H7*H8*8760</f>
        <v>0</v>
      </c>
      <c r="I9" s="15"/>
      <c r="J9" s="15"/>
      <c r="K9" s="15"/>
    </row>
    <row r="10" spans="3:17" s="4" customFormat="1" x14ac:dyDescent="0.2">
      <c r="C10" s="23"/>
      <c r="D10" s="23"/>
      <c r="E10" s="23"/>
      <c r="F10" s="23"/>
      <c r="G10" s="24"/>
      <c r="H10" s="25"/>
      <c r="I10" s="15"/>
      <c r="J10" s="15"/>
      <c r="K10" s="15"/>
    </row>
    <row r="11" spans="3:17" s="4" customFormat="1" x14ac:dyDescent="0.2">
      <c r="C11" s="23"/>
      <c r="D11" s="23"/>
      <c r="E11" s="23"/>
      <c r="F11" s="23"/>
      <c r="G11" s="24" t="s">
        <v>19</v>
      </c>
      <c r="H11" s="26">
        <v>0</v>
      </c>
      <c r="I11" s="15"/>
      <c r="J11" s="15"/>
      <c r="K11" s="15"/>
    </row>
    <row r="12" spans="3:17" s="4" customFormat="1" x14ac:dyDescent="0.2">
      <c r="C12" s="23"/>
      <c r="D12" s="23"/>
      <c r="E12" s="23"/>
      <c r="F12" s="23"/>
      <c r="G12" s="24"/>
      <c r="H12" s="26"/>
      <c r="I12" s="15"/>
      <c r="J12" s="15"/>
      <c r="K12" s="15"/>
    </row>
    <row r="13" spans="3:17" s="4" customFormat="1" ht="15" thickBot="1" x14ac:dyDescent="0.25">
      <c r="C13" s="23"/>
      <c r="D13" s="23"/>
      <c r="E13" s="23"/>
      <c r="F13" s="23"/>
      <c r="G13" s="24" t="s">
        <v>21</v>
      </c>
      <c r="H13" s="166">
        <f>H9*H11</f>
        <v>0</v>
      </c>
      <c r="I13" s="15"/>
      <c r="J13" s="15"/>
      <c r="K13" s="15"/>
      <c r="L13" s="15"/>
      <c r="M13" s="15"/>
      <c r="N13" s="15"/>
      <c r="O13" s="14"/>
    </row>
    <row r="14" spans="3:17" s="4" customFormat="1" ht="15" thickTop="1" x14ac:dyDescent="0.2">
      <c r="C14" s="9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4"/>
    </row>
    <row r="15" spans="3:17" s="4" customFormat="1" x14ac:dyDescent="0.2">
      <c r="C15" s="9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4"/>
    </row>
    <row r="16" spans="3:17" s="4" customFormat="1" x14ac:dyDescent="0.2">
      <c r="C16" s="21" t="s">
        <v>45</v>
      </c>
      <c r="D16" s="35">
        <v>1000</v>
      </c>
      <c r="E16" s="15"/>
      <c r="G16" s="12" t="s">
        <v>46</v>
      </c>
      <c r="H16" s="34">
        <v>0.01</v>
      </c>
      <c r="I16" s="15"/>
      <c r="J16" s="15"/>
      <c r="K16" s="15"/>
      <c r="L16" s="15"/>
      <c r="M16" s="15"/>
      <c r="N16" s="15"/>
      <c r="O16" s="14"/>
    </row>
    <row r="17" spans="2:15" s="4" customFormat="1" x14ac:dyDescent="0.2">
      <c r="C17" s="9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4"/>
    </row>
    <row r="18" spans="2:15" s="4" customFormat="1" x14ac:dyDescent="0.2">
      <c r="C18" s="3" t="s">
        <v>40</v>
      </c>
      <c r="D18" s="15">
        <v>2020</v>
      </c>
      <c r="E18" s="15">
        <v>2021</v>
      </c>
      <c r="F18" s="15">
        <v>2022</v>
      </c>
      <c r="G18" s="15">
        <v>2023</v>
      </c>
      <c r="H18" s="15">
        <v>2024</v>
      </c>
      <c r="I18" s="15" t="s">
        <v>41</v>
      </c>
      <c r="J18" s="15">
        <v>2025</v>
      </c>
      <c r="K18" s="15">
        <v>2026</v>
      </c>
      <c r="L18" s="15">
        <v>2027</v>
      </c>
      <c r="M18" s="15">
        <v>2028</v>
      </c>
      <c r="N18" s="15">
        <v>2029</v>
      </c>
      <c r="O18" s="15" t="s">
        <v>42</v>
      </c>
    </row>
    <row r="19" spans="2:15" s="4" customFormat="1" x14ac:dyDescent="0.2">
      <c r="B19" s="161" t="s">
        <v>126</v>
      </c>
      <c r="C19" s="8" t="s">
        <v>20</v>
      </c>
      <c r="D19" s="61">
        <f>SUM(D20:D25)</f>
        <v>0</v>
      </c>
      <c r="E19" s="61">
        <f t="shared" ref="E19:O19" si="0">SUM(E20:E25)</f>
        <v>0</v>
      </c>
      <c r="F19" s="61">
        <f t="shared" si="0"/>
        <v>0</v>
      </c>
      <c r="G19" s="61">
        <f t="shared" si="0"/>
        <v>0</v>
      </c>
      <c r="H19" s="61">
        <f t="shared" si="0"/>
        <v>0</v>
      </c>
      <c r="I19" s="61">
        <f t="shared" si="0"/>
        <v>0</v>
      </c>
      <c r="J19" s="61">
        <f t="shared" si="0"/>
        <v>0</v>
      </c>
      <c r="K19" s="61">
        <f t="shared" si="0"/>
        <v>0</v>
      </c>
      <c r="L19" s="61">
        <f t="shared" si="0"/>
        <v>0</v>
      </c>
      <c r="M19" s="61">
        <f t="shared" si="0"/>
        <v>0</v>
      </c>
      <c r="N19" s="61">
        <f t="shared" si="0"/>
        <v>0</v>
      </c>
      <c r="O19" s="61">
        <f t="shared" si="0"/>
        <v>0</v>
      </c>
    </row>
    <row r="20" spans="2:15" s="4" customFormat="1" x14ac:dyDescent="0.2">
      <c r="B20" s="162" t="s">
        <v>127</v>
      </c>
      <c r="C20" s="2" t="s">
        <v>34</v>
      </c>
      <c r="D20" s="18"/>
      <c r="E20" s="18">
        <f>D20*$H$16+D20</f>
        <v>0</v>
      </c>
      <c r="F20" s="18">
        <f>E20*$H$16+E20</f>
        <v>0</v>
      </c>
      <c r="G20" s="18">
        <f>F20*$H$16+F20</f>
        <v>0</v>
      </c>
      <c r="H20" s="18">
        <f>G20*$H$16+G20</f>
        <v>0</v>
      </c>
      <c r="I20" s="20">
        <f t="shared" ref="I20:I25" si="1">SUM(D20:H20)</f>
        <v>0</v>
      </c>
      <c r="J20" s="18">
        <f t="shared" ref="J20:J25" si="2">H20*$H$16+H20</f>
        <v>0</v>
      </c>
      <c r="K20" s="18">
        <f t="shared" ref="K20:N23" si="3">J20*$H$16+J20</f>
        <v>0</v>
      </c>
      <c r="L20" s="18">
        <f t="shared" si="3"/>
        <v>0</v>
      </c>
      <c r="M20" s="18">
        <f t="shared" si="3"/>
        <v>0</v>
      </c>
      <c r="N20" s="18">
        <f t="shared" si="3"/>
        <v>0</v>
      </c>
      <c r="O20" s="20">
        <f t="shared" ref="O20:O25" si="4">SUM(I20:N20)</f>
        <v>0</v>
      </c>
    </row>
    <row r="21" spans="2:15" x14ac:dyDescent="0.2">
      <c r="B21" s="162" t="s">
        <v>127</v>
      </c>
      <c r="C21" s="2" t="s">
        <v>25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20">
        <f t="shared" si="1"/>
        <v>0</v>
      </c>
      <c r="J21" s="18">
        <f t="shared" si="2"/>
        <v>0</v>
      </c>
      <c r="K21" s="18">
        <f t="shared" si="3"/>
        <v>0</v>
      </c>
      <c r="L21" s="18">
        <f t="shared" si="3"/>
        <v>0</v>
      </c>
      <c r="M21" s="18">
        <f t="shared" si="3"/>
        <v>0</v>
      </c>
      <c r="N21" s="18">
        <f t="shared" si="3"/>
        <v>0</v>
      </c>
      <c r="O21" s="20">
        <f t="shared" si="4"/>
        <v>0</v>
      </c>
    </row>
    <row r="22" spans="2:15" x14ac:dyDescent="0.2">
      <c r="B22" s="162" t="s">
        <v>127</v>
      </c>
      <c r="C22" s="38" t="s">
        <v>35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20">
        <f t="shared" si="1"/>
        <v>0</v>
      </c>
      <c r="J22" s="18">
        <f t="shared" si="2"/>
        <v>0</v>
      </c>
      <c r="K22" s="18">
        <f t="shared" si="3"/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20">
        <f t="shared" si="4"/>
        <v>0</v>
      </c>
    </row>
    <row r="23" spans="2:15" x14ac:dyDescent="0.2">
      <c r="B23" s="162" t="s">
        <v>127</v>
      </c>
      <c r="C23" s="38" t="s">
        <v>36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20">
        <f t="shared" si="1"/>
        <v>0</v>
      </c>
      <c r="J23" s="18">
        <f t="shared" si="2"/>
        <v>0</v>
      </c>
      <c r="K23" s="18">
        <f t="shared" si="3"/>
        <v>0</v>
      </c>
      <c r="L23" s="18">
        <f t="shared" si="3"/>
        <v>0</v>
      </c>
      <c r="M23" s="18">
        <f t="shared" si="3"/>
        <v>0</v>
      </c>
      <c r="N23" s="18">
        <f t="shared" si="3"/>
        <v>0</v>
      </c>
      <c r="O23" s="20">
        <f t="shared" si="4"/>
        <v>0</v>
      </c>
    </row>
    <row r="24" spans="2:15" x14ac:dyDescent="0.2">
      <c r="B24" s="162" t="s">
        <v>127</v>
      </c>
      <c r="C24" s="2" t="s">
        <v>57</v>
      </c>
      <c r="D24" s="18">
        <v>0</v>
      </c>
      <c r="E24" s="18">
        <f>D24*$H$16+D24</f>
        <v>0</v>
      </c>
      <c r="F24" s="18">
        <f>E24*$H$16+E24</f>
        <v>0</v>
      </c>
      <c r="G24" s="18">
        <f>F24*$H$16+F24</f>
        <v>0</v>
      </c>
      <c r="H24" s="18">
        <f>G24*$H$16+G24</f>
        <v>0</v>
      </c>
      <c r="I24" s="20">
        <f t="shared" si="1"/>
        <v>0</v>
      </c>
      <c r="J24" s="18">
        <f t="shared" si="2"/>
        <v>0</v>
      </c>
      <c r="K24" s="18">
        <f t="shared" ref="K24:N25" si="5">J24*$H$16+J24</f>
        <v>0</v>
      </c>
      <c r="L24" s="18">
        <f t="shared" si="5"/>
        <v>0</v>
      </c>
      <c r="M24" s="18">
        <f t="shared" si="5"/>
        <v>0</v>
      </c>
      <c r="N24" s="18">
        <f t="shared" si="5"/>
        <v>0</v>
      </c>
      <c r="O24" s="20">
        <f t="shared" si="4"/>
        <v>0</v>
      </c>
    </row>
    <row r="25" spans="2:15" x14ac:dyDescent="0.2">
      <c r="C25" s="2" t="s">
        <v>43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20">
        <f t="shared" si="1"/>
        <v>0</v>
      </c>
      <c r="J25" s="18">
        <f t="shared" si="2"/>
        <v>0</v>
      </c>
      <c r="K25" s="18">
        <f t="shared" si="5"/>
        <v>0</v>
      </c>
      <c r="L25" s="18">
        <f t="shared" si="5"/>
        <v>0</v>
      </c>
      <c r="M25" s="18">
        <f t="shared" si="5"/>
        <v>0</v>
      </c>
      <c r="N25" s="18">
        <f t="shared" si="5"/>
        <v>0</v>
      </c>
      <c r="O25" s="20">
        <f t="shared" si="4"/>
        <v>0</v>
      </c>
    </row>
    <row r="26" spans="2:15" x14ac:dyDescent="0.2">
      <c r="D26" s="18"/>
      <c r="E26" s="18"/>
      <c r="F26" s="18"/>
      <c r="G26" s="18"/>
      <c r="H26" s="18"/>
      <c r="I26" s="48"/>
      <c r="J26" s="18"/>
      <c r="K26" s="18"/>
      <c r="L26" s="18"/>
      <c r="M26" s="18"/>
      <c r="N26" s="18"/>
      <c r="O26" s="48"/>
    </row>
    <row r="27" spans="2:15" x14ac:dyDescent="0.2">
      <c r="B27" s="161" t="s">
        <v>126</v>
      </c>
      <c r="C27" s="8" t="s">
        <v>86</v>
      </c>
      <c r="D27" s="61">
        <f>SUM(D28:D29)</f>
        <v>0</v>
      </c>
      <c r="E27" s="61">
        <f t="shared" ref="E27:H27" si="6">SUM(E28:E29)</f>
        <v>0</v>
      </c>
      <c r="F27" s="61">
        <f t="shared" si="6"/>
        <v>0</v>
      </c>
      <c r="G27" s="61">
        <f t="shared" si="6"/>
        <v>0</v>
      </c>
      <c r="H27" s="61">
        <f t="shared" si="6"/>
        <v>0</v>
      </c>
      <c r="I27" s="61">
        <f t="shared" ref="I27" si="7">SUM(I28:I29)</f>
        <v>0</v>
      </c>
      <c r="J27" s="61">
        <f t="shared" ref="J27" si="8">SUM(J28:J29)</f>
        <v>0</v>
      </c>
      <c r="K27" s="61">
        <f t="shared" ref="K27" si="9">SUM(K28:K29)</f>
        <v>0</v>
      </c>
      <c r="L27" s="61">
        <f t="shared" ref="L27" si="10">SUM(L28:L29)</f>
        <v>0</v>
      </c>
      <c r="M27" s="61">
        <f t="shared" ref="M27" si="11">SUM(M28:M29)</f>
        <v>0</v>
      </c>
      <c r="N27" s="61">
        <f t="shared" ref="N27" si="12">SUM(N28:N29)</f>
        <v>0</v>
      </c>
      <c r="O27" s="61">
        <f t="shared" ref="O27" si="13">SUM(O28:O29)</f>
        <v>0</v>
      </c>
    </row>
    <row r="28" spans="2:15" x14ac:dyDescent="0.2">
      <c r="C28" s="163" t="s">
        <v>128</v>
      </c>
      <c r="D28" s="18">
        <v>0</v>
      </c>
      <c r="E28" s="18">
        <f>D28*$H$16+D28</f>
        <v>0</v>
      </c>
      <c r="F28" s="18">
        <f>E28*$H$16+E28</f>
        <v>0</v>
      </c>
      <c r="G28" s="18">
        <f>F28*$H$16+F28</f>
        <v>0</v>
      </c>
      <c r="H28" s="18">
        <f>G28*$H$16+G28</f>
        <v>0</v>
      </c>
      <c r="I28" s="20">
        <f>SUM(D28:H28)</f>
        <v>0</v>
      </c>
      <c r="J28" s="18">
        <f>H28*$H$16+H28</f>
        <v>0</v>
      </c>
      <c r="K28" s="18">
        <f>J28*$H$16+J28</f>
        <v>0</v>
      </c>
      <c r="L28" s="18">
        <f>K28*$H$16+K28</f>
        <v>0</v>
      </c>
      <c r="M28" s="18">
        <f>L28*$H$16+L28</f>
        <v>0</v>
      </c>
      <c r="N28" s="18">
        <f>M28*$H$16+M28</f>
        <v>0</v>
      </c>
      <c r="O28" s="20">
        <f>SUM(I28:N28)</f>
        <v>0</v>
      </c>
    </row>
    <row r="29" spans="2:15" s="4" customFormat="1" x14ac:dyDescent="0.2">
      <c r="C29" s="2"/>
      <c r="D29" s="18"/>
      <c r="E29" s="18"/>
      <c r="F29" s="18"/>
      <c r="G29" s="18"/>
      <c r="H29" s="18"/>
      <c r="I29" s="48"/>
      <c r="J29" s="18"/>
      <c r="K29" s="18"/>
      <c r="L29" s="18"/>
      <c r="M29" s="18"/>
      <c r="N29" s="18"/>
      <c r="O29" s="48"/>
    </row>
    <row r="30" spans="2:15" x14ac:dyDescent="0.2">
      <c r="J30" s="15" t="s">
        <v>2</v>
      </c>
      <c r="K30" s="15" t="s">
        <v>2</v>
      </c>
      <c r="L30" s="15" t="s">
        <v>2</v>
      </c>
      <c r="M30" s="15" t="s">
        <v>2</v>
      </c>
      <c r="N30" s="15" t="s">
        <v>2</v>
      </c>
    </row>
    <row r="31" spans="2:15" x14ac:dyDescent="0.2">
      <c r="B31" s="161" t="s">
        <v>126</v>
      </c>
      <c r="C31" s="8" t="s">
        <v>33</v>
      </c>
      <c r="D31" s="117">
        <f>SUM(D32:D37)</f>
        <v>0</v>
      </c>
      <c r="E31" s="117">
        <f t="shared" ref="E31:O31" si="14">SUM(E32:E37)</f>
        <v>0</v>
      </c>
      <c r="F31" s="117">
        <f t="shared" si="14"/>
        <v>0</v>
      </c>
      <c r="G31" s="117">
        <f t="shared" si="14"/>
        <v>0</v>
      </c>
      <c r="H31" s="117">
        <f t="shared" si="14"/>
        <v>0</v>
      </c>
      <c r="I31" s="117">
        <f t="shared" si="14"/>
        <v>0</v>
      </c>
      <c r="J31" s="117">
        <f t="shared" si="14"/>
        <v>0</v>
      </c>
      <c r="K31" s="117">
        <f t="shared" si="14"/>
        <v>0</v>
      </c>
      <c r="L31" s="117">
        <f t="shared" si="14"/>
        <v>0</v>
      </c>
      <c r="M31" s="117">
        <f t="shared" si="14"/>
        <v>0</v>
      </c>
      <c r="N31" s="117">
        <f t="shared" si="14"/>
        <v>0</v>
      </c>
      <c r="O31" s="117">
        <f t="shared" si="14"/>
        <v>0</v>
      </c>
    </row>
    <row r="32" spans="2:15" x14ac:dyDescent="0.2">
      <c r="B32" s="162" t="s">
        <v>127</v>
      </c>
      <c r="C32" s="2" t="s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20">
        <f t="shared" ref="I32:I37" si="15">SUM(D32:H32)</f>
        <v>0</v>
      </c>
      <c r="J32" s="18">
        <f t="shared" ref="J32:J37" si="16">H32*$H$16+H32</f>
        <v>0</v>
      </c>
      <c r="K32" s="18">
        <f t="shared" ref="K32:N37" si="17">J32*$H$16+J32</f>
        <v>0</v>
      </c>
      <c r="L32" s="18">
        <f t="shared" si="17"/>
        <v>0</v>
      </c>
      <c r="M32" s="18">
        <f t="shared" si="17"/>
        <v>0</v>
      </c>
      <c r="N32" s="18">
        <f t="shared" si="17"/>
        <v>0</v>
      </c>
      <c r="O32" s="20">
        <f t="shared" ref="O32:O37" si="18">SUM(I32:N32)</f>
        <v>0</v>
      </c>
    </row>
    <row r="33" spans="2:15" x14ac:dyDescent="0.2">
      <c r="B33" s="162" t="s">
        <v>127</v>
      </c>
      <c r="C33" s="2" t="s">
        <v>44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20">
        <f t="shared" si="15"/>
        <v>0</v>
      </c>
      <c r="J33" s="18">
        <f t="shared" si="16"/>
        <v>0</v>
      </c>
      <c r="K33" s="18">
        <f t="shared" si="17"/>
        <v>0</v>
      </c>
      <c r="L33" s="18">
        <f t="shared" si="17"/>
        <v>0</v>
      </c>
      <c r="M33" s="18">
        <f t="shared" si="17"/>
        <v>0</v>
      </c>
      <c r="N33" s="18">
        <f t="shared" si="17"/>
        <v>0</v>
      </c>
      <c r="O33" s="20">
        <f t="shared" si="18"/>
        <v>0</v>
      </c>
    </row>
    <row r="34" spans="2:15" x14ac:dyDescent="0.2">
      <c r="B34" s="162" t="s">
        <v>127</v>
      </c>
      <c r="C34" s="2" t="s">
        <v>37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20">
        <f t="shared" si="15"/>
        <v>0</v>
      </c>
      <c r="J34" s="18">
        <f t="shared" si="16"/>
        <v>0</v>
      </c>
      <c r="K34" s="18">
        <f t="shared" si="17"/>
        <v>0</v>
      </c>
      <c r="L34" s="18">
        <f t="shared" si="17"/>
        <v>0</v>
      </c>
      <c r="M34" s="18">
        <f t="shared" si="17"/>
        <v>0</v>
      </c>
      <c r="N34" s="18">
        <f t="shared" si="17"/>
        <v>0</v>
      </c>
      <c r="O34" s="20">
        <f t="shared" si="18"/>
        <v>0</v>
      </c>
    </row>
    <row r="35" spans="2:15" x14ac:dyDescent="0.2">
      <c r="B35" s="162" t="s">
        <v>127</v>
      </c>
      <c r="C35" s="2" t="s">
        <v>38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20">
        <f t="shared" si="15"/>
        <v>0</v>
      </c>
      <c r="J35" s="18">
        <f t="shared" si="16"/>
        <v>0</v>
      </c>
      <c r="K35" s="18">
        <f t="shared" si="17"/>
        <v>0</v>
      </c>
      <c r="L35" s="18">
        <f t="shared" si="17"/>
        <v>0</v>
      </c>
      <c r="M35" s="18">
        <f t="shared" si="17"/>
        <v>0</v>
      </c>
      <c r="N35" s="18">
        <f t="shared" si="17"/>
        <v>0</v>
      </c>
      <c r="O35" s="20">
        <f t="shared" si="18"/>
        <v>0</v>
      </c>
    </row>
    <row r="36" spans="2:15" x14ac:dyDescent="0.2">
      <c r="B36" s="162" t="s">
        <v>127</v>
      </c>
      <c r="C36" s="2" t="s">
        <v>49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20">
        <f>SUM(D36:H36)</f>
        <v>0</v>
      </c>
      <c r="J36" s="18">
        <f t="shared" si="16"/>
        <v>0</v>
      </c>
      <c r="K36" s="18">
        <f t="shared" si="17"/>
        <v>0</v>
      </c>
      <c r="L36" s="18">
        <f t="shared" si="17"/>
        <v>0</v>
      </c>
      <c r="M36" s="18">
        <f t="shared" si="17"/>
        <v>0</v>
      </c>
      <c r="N36" s="18">
        <f t="shared" si="17"/>
        <v>0</v>
      </c>
      <c r="O36" s="20">
        <f>SUM(I36:N36)</f>
        <v>0</v>
      </c>
    </row>
    <row r="37" spans="2:15" x14ac:dyDescent="0.2">
      <c r="B37" s="162" t="s">
        <v>127</v>
      </c>
      <c r="C37" s="2" t="s">
        <v>6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20">
        <f t="shared" si="15"/>
        <v>0</v>
      </c>
      <c r="J37" s="18">
        <f t="shared" si="16"/>
        <v>0</v>
      </c>
      <c r="K37" s="18">
        <f t="shared" si="17"/>
        <v>0</v>
      </c>
      <c r="L37" s="18">
        <f t="shared" si="17"/>
        <v>0</v>
      </c>
      <c r="M37" s="18">
        <f t="shared" si="17"/>
        <v>0</v>
      </c>
      <c r="N37" s="18">
        <f t="shared" si="17"/>
        <v>0</v>
      </c>
      <c r="O37" s="20">
        <f t="shared" si="18"/>
        <v>0</v>
      </c>
    </row>
    <row r="39" spans="2:15" x14ac:dyDescent="0.2">
      <c r="C39" s="8" t="s">
        <v>39</v>
      </c>
      <c r="D39" s="17"/>
      <c r="E39" s="17"/>
      <c r="F39" s="17"/>
      <c r="G39" s="17"/>
      <c r="H39" s="16"/>
      <c r="I39" s="16"/>
      <c r="J39" s="16"/>
      <c r="K39" s="16"/>
      <c r="L39" s="16"/>
      <c r="M39" s="16"/>
      <c r="N39" s="16"/>
      <c r="O39" s="16"/>
    </row>
    <row r="41" spans="2:15" x14ac:dyDescent="0.2">
      <c r="B41" s="161" t="s">
        <v>126</v>
      </c>
      <c r="C41" s="11" t="s">
        <v>91</v>
      </c>
      <c r="D41" s="20">
        <f>SUM(D42:D52)</f>
        <v>0</v>
      </c>
      <c r="E41" s="20">
        <f>SUM(E42:E52)</f>
        <v>0</v>
      </c>
      <c r="F41" s="20">
        <f>SUM(F42:F52)</f>
        <v>0</v>
      </c>
      <c r="G41" s="20">
        <f>SUM(G42:G52)</f>
        <v>0</v>
      </c>
      <c r="H41" s="20">
        <f>SUM(H42:H52)</f>
        <v>0</v>
      </c>
      <c r="I41" s="20">
        <f>SUM(D41:H41)</f>
        <v>0</v>
      </c>
      <c r="J41" s="20">
        <f>SUM(J42:J52)</f>
        <v>0</v>
      </c>
      <c r="K41" s="20">
        <f>SUM(K42:K52)</f>
        <v>0</v>
      </c>
      <c r="L41" s="20">
        <f>SUM(L42:L52)</f>
        <v>0</v>
      </c>
      <c r="M41" s="20">
        <f>SUM(M42:M52)</f>
        <v>0</v>
      </c>
      <c r="N41" s="20">
        <f>SUM(N42:N52)</f>
        <v>0</v>
      </c>
      <c r="O41" s="20">
        <f>SUM(I41:N41)</f>
        <v>0</v>
      </c>
    </row>
    <row r="42" spans="2:15" outlineLevel="1" x14ac:dyDescent="0.2">
      <c r="B42" s="162" t="s">
        <v>127</v>
      </c>
      <c r="C42" s="5" t="s">
        <v>24</v>
      </c>
      <c r="D42" s="18">
        <v>0</v>
      </c>
      <c r="E42" s="18">
        <f t="shared" ref="E42:H43" si="19">D42*$H$16+D42</f>
        <v>0</v>
      </c>
      <c r="F42" s="18">
        <f t="shared" si="19"/>
        <v>0</v>
      </c>
      <c r="G42" s="18">
        <f t="shared" si="19"/>
        <v>0</v>
      </c>
      <c r="H42" s="18">
        <f t="shared" si="19"/>
        <v>0</v>
      </c>
      <c r="I42" s="20">
        <f t="shared" ref="I42:I77" si="20">SUM(D42:H42)</f>
        <v>0</v>
      </c>
      <c r="J42" s="18">
        <f t="shared" ref="J42:J52" si="21">H42*$H$16+H42</f>
        <v>0</v>
      </c>
      <c r="K42" s="18">
        <f t="shared" ref="K42:N52" si="22">J42*$H$16+J42</f>
        <v>0</v>
      </c>
      <c r="L42" s="18">
        <f t="shared" si="22"/>
        <v>0</v>
      </c>
      <c r="M42" s="18">
        <f t="shared" si="22"/>
        <v>0</v>
      </c>
      <c r="N42" s="18">
        <f t="shared" si="22"/>
        <v>0</v>
      </c>
      <c r="O42" s="20">
        <f t="shared" ref="O42:O76" si="23">SUM(I42:N42)</f>
        <v>0</v>
      </c>
    </row>
    <row r="43" spans="2:15" outlineLevel="1" x14ac:dyDescent="0.2">
      <c r="B43" s="162" t="s">
        <v>127</v>
      </c>
      <c r="C43" s="5" t="s">
        <v>3</v>
      </c>
      <c r="D43" s="18">
        <v>0</v>
      </c>
      <c r="E43" s="18">
        <f t="shared" si="19"/>
        <v>0</v>
      </c>
      <c r="F43" s="18">
        <f t="shared" si="19"/>
        <v>0</v>
      </c>
      <c r="G43" s="18">
        <f t="shared" si="19"/>
        <v>0</v>
      </c>
      <c r="H43" s="18">
        <f t="shared" si="19"/>
        <v>0</v>
      </c>
      <c r="I43" s="20">
        <f t="shared" si="20"/>
        <v>0</v>
      </c>
      <c r="J43" s="18">
        <f t="shared" si="21"/>
        <v>0</v>
      </c>
      <c r="K43" s="18">
        <f t="shared" si="22"/>
        <v>0</v>
      </c>
      <c r="L43" s="18">
        <f t="shared" si="22"/>
        <v>0</v>
      </c>
      <c r="M43" s="18">
        <f t="shared" si="22"/>
        <v>0</v>
      </c>
      <c r="N43" s="18">
        <f t="shared" si="22"/>
        <v>0</v>
      </c>
      <c r="O43" s="20">
        <f t="shared" si="23"/>
        <v>0</v>
      </c>
    </row>
    <row r="44" spans="2:15" outlineLevel="1" x14ac:dyDescent="0.2">
      <c r="B44" s="162" t="s">
        <v>127</v>
      </c>
      <c r="C44" s="5" t="s">
        <v>92</v>
      </c>
      <c r="D44" s="18">
        <v>0</v>
      </c>
      <c r="E44" s="18">
        <f>D44*$H$16+D44</f>
        <v>0</v>
      </c>
      <c r="F44" s="18">
        <f t="shared" ref="F44:H45" si="24">E44*$H$16+E44</f>
        <v>0</v>
      </c>
      <c r="G44" s="18">
        <f t="shared" si="24"/>
        <v>0</v>
      </c>
      <c r="H44" s="18">
        <f t="shared" si="24"/>
        <v>0</v>
      </c>
      <c r="I44" s="20">
        <f t="shared" si="20"/>
        <v>0</v>
      </c>
      <c r="J44" s="18">
        <f t="shared" si="21"/>
        <v>0</v>
      </c>
      <c r="K44" s="18">
        <f t="shared" si="22"/>
        <v>0</v>
      </c>
      <c r="L44" s="18">
        <f t="shared" si="22"/>
        <v>0</v>
      </c>
      <c r="M44" s="18">
        <f t="shared" si="22"/>
        <v>0</v>
      </c>
      <c r="N44" s="18">
        <f t="shared" si="22"/>
        <v>0</v>
      </c>
      <c r="O44" s="20">
        <f t="shared" si="23"/>
        <v>0</v>
      </c>
    </row>
    <row r="45" spans="2:15" outlineLevel="1" x14ac:dyDescent="0.2">
      <c r="B45" s="162" t="s">
        <v>127</v>
      </c>
      <c r="C45" s="39" t="s">
        <v>62</v>
      </c>
      <c r="D45" s="18">
        <v>0</v>
      </c>
      <c r="E45" s="18">
        <f>D45*$H$16+D45</f>
        <v>0</v>
      </c>
      <c r="F45" s="18">
        <f t="shared" si="24"/>
        <v>0</v>
      </c>
      <c r="G45" s="18">
        <f t="shared" si="24"/>
        <v>0</v>
      </c>
      <c r="H45" s="18">
        <f t="shared" si="24"/>
        <v>0</v>
      </c>
      <c r="I45" s="20">
        <f t="shared" si="20"/>
        <v>0</v>
      </c>
      <c r="J45" s="18">
        <f t="shared" si="21"/>
        <v>0</v>
      </c>
      <c r="K45" s="18">
        <f t="shared" si="22"/>
        <v>0</v>
      </c>
      <c r="L45" s="18">
        <f t="shared" si="22"/>
        <v>0</v>
      </c>
      <c r="M45" s="18">
        <f t="shared" si="22"/>
        <v>0</v>
      </c>
      <c r="N45" s="18">
        <f t="shared" si="22"/>
        <v>0</v>
      </c>
      <c r="O45" s="20">
        <f t="shared" si="23"/>
        <v>0</v>
      </c>
    </row>
    <row r="46" spans="2:15" outlineLevel="1" x14ac:dyDescent="0.2">
      <c r="B46" s="162" t="s">
        <v>127</v>
      </c>
      <c r="C46" s="5" t="s">
        <v>93</v>
      </c>
      <c r="D46" s="18">
        <v>0</v>
      </c>
      <c r="E46" s="18">
        <f>D46*$H$16+D46</f>
        <v>0</v>
      </c>
      <c r="F46" s="18">
        <f t="shared" ref="F46:H52" si="25">E46*$H$16+E46</f>
        <v>0</v>
      </c>
      <c r="G46" s="18">
        <f t="shared" si="25"/>
        <v>0</v>
      </c>
      <c r="H46" s="18">
        <f t="shared" si="25"/>
        <v>0</v>
      </c>
      <c r="I46" s="20">
        <f t="shared" si="20"/>
        <v>0</v>
      </c>
      <c r="J46" s="18">
        <f t="shared" si="21"/>
        <v>0</v>
      </c>
      <c r="K46" s="18">
        <f t="shared" si="22"/>
        <v>0</v>
      </c>
      <c r="L46" s="18">
        <f t="shared" si="22"/>
        <v>0</v>
      </c>
      <c r="M46" s="18">
        <f t="shared" si="22"/>
        <v>0</v>
      </c>
      <c r="N46" s="18">
        <f t="shared" si="22"/>
        <v>0</v>
      </c>
      <c r="O46" s="20">
        <f t="shared" si="23"/>
        <v>0</v>
      </c>
    </row>
    <row r="47" spans="2:15" outlineLevel="1" x14ac:dyDescent="0.2">
      <c r="B47" s="162" t="s">
        <v>127</v>
      </c>
      <c r="C47" s="39" t="s">
        <v>65</v>
      </c>
      <c r="D47" s="18">
        <v>0</v>
      </c>
      <c r="E47" s="18">
        <f t="shared" ref="E47:E52" si="26">D47*$H$16+D47</f>
        <v>0</v>
      </c>
      <c r="F47" s="18">
        <f t="shared" si="25"/>
        <v>0</v>
      </c>
      <c r="G47" s="18">
        <f t="shared" si="25"/>
        <v>0</v>
      </c>
      <c r="H47" s="18">
        <f t="shared" si="25"/>
        <v>0</v>
      </c>
      <c r="I47" s="20">
        <f t="shared" si="20"/>
        <v>0</v>
      </c>
      <c r="J47" s="18">
        <f t="shared" si="21"/>
        <v>0</v>
      </c>
      <c r="K47" s="18">
        <f t="shared" si="22"/>
        <v>0</v>
      </c>
      <c r="L47" s="18">
        <f t="shared" si="22"/>
        <v>0</v>
      </c>
      <c r="M47" s="18">
        <f t="shared" si="22"/>
        <v>0</v>
      </c>
      <c r="N47" s="18">
        <f t="shared" si="22"/>
        <v>0</v>
      </c>
      <c r="O47" s="20">
        <f t="shared" si="23"/>
        <v>0</v>
      </c>
    </row>
    <row r="48" spans="2:15" outlineLevel="1" x14ac:dyDescent="0.2">
      <c r="B48" s="162" t="s">
        <v>127</v>
      </c>
      <c r="C48" s="5" t="s">
        <v>94</v>
      </c>
      <c r="D48" s="18">
        <v>0</v>
      </c>
      <c r="E48" s="18">
        <f t="shared" si="26"/>
        <v>0</v>
      </c>
      <c r="F48" s="18">
        <f t="shared" si="25"/>
        <v>0</v>
      </c>
      <c r="G48" s="18">
        <f t="shared" si="25"/>
        <v>0</v>
      </c>
      <c r="H48" s="18">
        <f t="shared" si="25"/>
        <v>0</v>
      </c>
      <c r="I48" s="20">
        <f t="shared" si="20"/>
        <v>0</v>
      </c>
      <c r="J48" s="18">
        <f t="shared" si="21"/>
        <v>0</v>
      </c>
      <c r="K48" s="18">
        <f t="shared" si="22"/>
        <v>0</v>
      </c>
      <c r="L48" s="18">
        <f t="shared" si="22"/>
        <v>0</v>
      </c>
      <c r="M48" s="18">
        <f t="shared" si="22"/>
        <v>0</v>
      </c>
      <c r="N48" s="18">
        <f t="shared" si="22"/>
        <v>0</v>
      </c>
      <c r="O48" s="20">
        <f t="shared" si="23"/>
        <v>0</v>
      </c>
    </row>
    <row r="49" spans="2:17" outlineLevel="1" x14ac:dyDescent="0.2">
      <c r="B49" s="162" t="s">
        <v>127</v>
      </c>
      <c r="C49" s="5" t="s">
        <v>4</v>
      </c>
      <c r="D49" s="18">
        <v>0</v>
      </c>
      <c r="E49" s="18">
        <f t="shared" si="26"/>
        <v>0</v>
      </c>
      <c r="F49" s="18">
        <f t="shared" si="25"/>
        <v>0</v>
      </c>
      <c r="G49" s="18">
        <f t="shared" si="25"/>
        <v>0</v>
      </c>
      <c r="H49" s="18">
        <f t="shared" si="25"/>
        <v>0</v>
      </c>
      <c r="I49" s="20">
        <f t="shared" si="20"/>
        <v>0</v>
      </c>
      <c r="J49" s="18">
        <f t="shared" si="21"/>
        <v>0</v>
      </c>
      <c r="K49" s="18">
        <f t="shared" si="22"/>
        <v>0</v>
      </c>
      <c r="L49" s="18">
        <f t="shared" si="22"/>
        <v>0</v>
      </c>
      <c r="M49" s="18">
        <f t="shared" si="22"/>
        <v>0</v>
      </c>
      <c r="N49" s="18">
        <f t="shared" si="22"/>
        <v>0</v>
      </c>
      <c r="O49" s="20">
        <f t="shared" si="23"/>
        <v>0</v>
      </c>
    </row>
    <row r="50" spans="2:17" outlineLevel="1" x14ac:dyDescent="0.2">
      <c r="B50" s="162" t="s">
        <v>127</v>
      </c>
      <c r="C50" s="5" t="s">
        <v>5</v>
      </c>
      <c r="D50" s="18">
        <v>0</v>
      </c>
      <c r="E50" s="18">
        <f t="shared" si="26"/>
        <v>0</v>
      </c>
      <c r="F50" s="18">
        <f t="shared" si="25"/>
        <v>0</v>
      </c>
      <c r="G50" s="18">
        <f t="shared" si="25"/>
        <v>0</v>
      </c>
      <c r="H50" s="18">
        <f t="shared" si="25"/>
        <v>0</v>
      </c>
      <c r="I50" s="20">
        <f t="shared" si="20"/>
        <v>0</v>
      </c>
      <c r="J50" s="18">
        <f t="shared" si="21"/>
        <v>0</v>
      </c>
      <c r="K50" s="18">
        <f t="shared" si="22"/>
        <v>0</v>
      </c>
      <c r="L50" s="18">
        <f t="shared" si="22"/>
        <v>0</v>
      </c>
      <c r="M50" s="18">
        <f t="shared" si="22"/>
        <v>0</v>
      </c>
      <c r="N50" s="18">
        <f t="shared" si="22"/>
        <v>0</v>
      </c>
      <c r="O50" s="20">
        <f t="shared" si="23"/>
        <v>0</v>
      </c>
    </row>
    <row r="51" spans="2:17" outlineLevel="1" x14ac:dyDescent="0.2">
      <c r="B51" s="162" t="s">
        <v>127</v>
      </c>
      <c r="C51" s="5" t="s">
        <v>137</v>
      </c>
      <c r="D51" s="18">
        <v>0</v>
      </c>
      <c r="E51" s="18">
        <f t="shared" si="26"/>
        <v>0</v>
      </c>
      <c r="F51" s="18">
        <f t="shared" si="25"/>
        <v>0</v>
      </c>
      <c r="G51" s="18">
        <f t="shared" si="25"/>
        <v>0</v>
      </c>
      <c r="H51" s="18">
        <f t="shared" si="25"/>
        <v>0</v>
      </c>
      <c r="I51" s="20">
        <f t="shared" si="20"/>
        <v>0</v>
      </c>
      <c r="J51" s="18">
        <f t="shared" si="21"/>
        <v>0</v>
      </c>
      <c r="K51" s="18">
        <f t="shared" si="22"/>
        <v>0</v>
      </c>
      <c r="L51" s="18">
        <f t="shared" si="22"/>
        <v>0</v>
      </c>
      <c r="M51" s="18">
        <f t="shared" si="22"/>
        <v>0</v>
      </c>
      <c r="N51" s="18">
        <f t="shared" si="22"/>
        <v>0</v>
      </c>
      <c r="O51" s="20">
        <f t="shared" si="23"/>
        <v>0</v>
      </c>
    </row>
    <row r="52" spans="2:17" outlineLevel="1" x14ac:dyDescent="0.2">
      <c r="B52" s="162" t="s">
        <v>127</v>
      </c>
      <c r="C52" s="5" t="s">
        <v>6</v>
      </c>
      <c r="D52" s="18">
        <v>0</v>
      </c>
      <c r="E52" s="18">
        <f t="shared" si="26"/>
        <v>0</v>
      </c>
      <c r="F52" s="18">
        <f t="shared" si="25"/>
        <v>0</v>
      </c>
      <c r="G52" s="18">
        <f t="shared" si="25"/>
        <v>0</v>
      </c>
      <c r="H52" s="18">
        <f t="shared" si="25"/>
        <v>0</v>
      </c>
      <c r="I52" s="20">
        <f t="shared" si="20"/>
        <v>0</v>
      </c>
      <c r="J52" s="18">
        <f t="shared" si="21"/>
        <v>0</v>
      </c>
      <c r="K52" s="18">
        <f t="shared" si="22"/>
        <v>0</v>
      </c>
      <c r="L52" s="18">
        <f t="shared" si="22"/>
        <v>0</v>
      </c>
      <c r="M52" s="18">
        <f t="shared" si="22"/>
        <v>0</v>
      </c>
      <c r="N52" s="18">
        <f t="shared" si="22"/>
        <v>0</v>
      </c>
      <c r="O52" s="20">
        <f t="shared" si="23"/>
        <v>0</v>
      </c>
    </row>
    <row r="53" spans="2:17" x14ac:dyDescent="0.2">
      <c r="C53" s="11" t="s">
        <v>29</v>
      </c>
      <c r="D53" s="20">
        <f>SUM(D54:D59)</f>
        <v>0</v>
      </c>
      <c r="E53" s="20">
        <f t="shared" ref="E53:N53" si="27">SUM(E54:E59)</f>
        <v>0</v>
      </c>
      <c r="F53" s="20">
        <f t="shared" si="27"/>
        <v>0</v>
      </c>
      <c r="G53" s="20">
        <f t="shared" si="27"/>
        <v>0</v>
      </c>
      <c r="H53" s="20">
        <f t="shared" si="27"/>
        <v>0</v>
      </c>
      <c r="I53" s="20">
        <f t="shared" si="27"/>
        <v>0</v>
      </c>
      <c r="J53" s="20">
        <f t="shared" si="27"/>
        <v>0</v>
      </c>
      <c r="K53" s="20">
        <f>SUM(K54:K59)</f>
        <v>0</v>
      </c>
      <c r="L53" s="20">
        <f t="shared" si="27"/>
        <v>0</v>
      </c>
      <c r="M53" s="20">
        <f t="shared" si="27"/>
        <v>0</v>
      </c>
      <c r="N53" s="20">
        <f t="shared" si="27"/>
        <v>0</v>
      </c>
      <c r="O53" s="20">
        <f>SUM(I53:N53)</f>
        <v>0</v>
      </c>
      <c r="P53" s="2" t="s">
        <v>2</v>
      </c>
    </row>
    <row r="54" spans="2:17" outlineLevel="1" x14ac:dyDescent="0.2">
      <c r="B54" s="162" t="s">
        <v>127</v>
      </c>
      <c r="C54" s="5" t="s">
        <v>1</v>
      </c>
      <c r="D54" s="18">
        <v>0</v>
      </c>
      <c r="E54" s="18">
        <v>0</v>
      </c>
      <c r="F54" s="40">
        <v>0</v>
      </c>
      <c r="G54" s="18">
        <v>0</v>
      </c>
      <c r="H54" s="18">
        <f>D54*1.04</f>
        <v>0</v>
      </c>
      <c r="I54" s="20">
        <f t="shared" si="20"/>
        <v>0</v>
      </c>
      <c r="J54" s="40">
        <v>0</v>
      </c>
      <c r="K54" s="18">
        <v>0</v>
      </c>
      <c r="L54" s="18">
        <v>0</v>
      </c>
      <c r="M54" s="40">
        <f>H54*1.04</f>
        <v>0</v>
      </c>
      <c r="N54" s="18">
        <v>0</v>
      </c>
      <c r="O54" s="20">
        <f t="shared" si="23"/>
        <v>0</v>
      </c>
      <c r="Q54" s="153" t="s">
        <v>2</v>
      </c>
    </row>
    <row r="55" spans="2:17" outlineLevel="1" x14ac:dyDescent="0.2">
      <c r="B55" s="162" t="s">
        <v>127</v>
      </c>
      <c r="C55" s="5" t="s">
        <v>18</v>
      </c>
      <c r="D55" s="18">
        <v>0</v>
      </c>
      <c r="E55" s="18">
        <f>D55*$H$16+D55</f>
        <v>0</v>
      </c>
      <c r="F55" s="18">
        <f>E55*$H$16+E55</f>
        <v>0</v>
      </c>
      <c r="G55" s="18">
        <f>F55*$H$16+F55</f>
        <v>0</v>
      </c>
      <c r="H55" s="18">
        <f>G55*$H$16+G55</f>
        <v>0</v>
      </c>
      <c r="I55" s="20">
        <f t="shared" si="20"/>
        <v>0</v>
      </c>
      <c r="J55" s="18">
        <v>0</v>
      </c>
      <c r="K55" s="40"/>
      <c r="L55" s="18">
        <v>0</v>
      </c>
      <c r="M55" s="18">
        <v>0</v>
      </c>
      <c r="N55" s="18">
        <v>0</v>
      </c>
      <c r="O55" s="20">
        <f t="shared" si="23"/>
        <v>0</v>
      </c>
    </row>
    <row r="56" spans="2:17" outlineLevel="1" x14ac:dyDescent="0.2">
      <c r="B56" s="162" t="s">
        <v>127</v>
      </c>
      <c r="C56" s="5" t="s">
        <v>59</v>
      </c>
      <c r="D56" s="18">
        <v>0</v>
      </c>
      <c r="E56" s="18">
        <v>0</v>
      </c>
      <c r="F56" s="40">
        <v>0</v>
      </c>
      <c r="G56" s="18">
        <v>0</v>
      </c>
      <c r="H56" s="18">
        <v>0</v>
      </c>
      <c r="I56" s="20">
        <f t="shared" si="20"/>
        <v>0</v>
      </c>
      <c r="J56" s="18">
        <f>H56*$H$16+H56</f>
        <v>0</v>
      </c>
      <c r="K56" s="18">
        <f>J56*$H$16+J56</f>
        <v>0</v>
      </c>
      <c r="L56" s="18">
        <f>J56*$H$16+J56</f>
        <v>0</v>
      </c>
      <c r="M56" s="18">
        <f>K56*$H$16+K56</f>
        <v>0</v>
      </c>
      <c r="N56" s="18">
        <f>L56*$H$16+L56</f>
        <v>0</v>
      </c>
      <c r="O56" s="20">
        <f t="shared" si="23"/>
        <v>0</v>
      </c>
    </row>
    <row r="57" spans="2:17" outlineLevel="1" x14ac:dyDescent="0.2">
      <c r="B57" s="162" t="s">
        <v>127</v>
      </c>
      <c r="C57" s="5" t="s">
        <v>6</v>
      </c>
      <c r="D57" s="18">
        <v>0</v>
      </c>
      <c r="E57" s="18">
        <f t="shared" ref="E57:H59" si="28">D57*$H$16+D57</f>
        <v>0</v>
      </c>
      <c r="F57" s="18">
        <f t="shared" si="28"/>
        <v>0</v>
      </c>
      <c r="G57" s="18">
        <f t="shared" si="28"/>
        <v>0</v>
      </c>
      <c r="H57" s="18">
        <f t="shared" si="28"/>
        <v>0</v>
      </c>
      <c r="I57" s="20">
        <f t="shared" si="20"/>
        <v>0</v>
      </c>
      <c r="J57" s="18">
        <f>H57*$H$16+H57</f>
        <v>0</v>
      </c>
      <c r="K57" s="18">
        <f>J57*$H$16+J57</f>
        <v>0</v>
      </c>
      <c r="L57" s="18">
        <f t="shared" ref="L57:N59" si="29">K57*$H$16+K57</f>
        <v>0</v>
      </c>
      <c r="M57" s="18">
        <f t="shared" si="29"/>
        <v>0</v>
      </c>
      <c r="N57" s="18">
        <f t="shared" si="29"/>
        <v>0</v>
      </c>
      <c r="O57" s="20">
        <f t="shared" si="23"/>
        <v>0</v>
      </c>
    </row>
    <row r="58" spans="2:17" outlineLevel="1" x14ac:dyDescent="0.2">
      <c r="B58" s="162" t="s">
        <v>127</v>
      </c>
      <c r="C58" s="5" t="s">
        <v>6</v>
      </c>
      <c r="D58" s="18">
        <v>0</v>
      </c>
      <c r="E58" s="18">
        <f t="shared" si="28"/>
        <v>0</v>
      </c>
      <c r="F58" s="18">
        <f t="shared" si="28"/>
        <v>0</v>
      </c>
      <c r="G58" s="18">
        <f t="shared" si="28"/>
        <v>0</v>
      </c>
      <c r="H58" s="18">
        <f t="shared" si="28"/>
        <v>0</v>
      </c>
      <c r="I58" s="20">
        <f t="shared" si="20"/>
        <v>0</v>
      </c>
      <c r="J58" s="18">
        <f>H58*$H$16+H58</f>
        <v>0</v>
      </c>
      <c r="K58" s="18">
        <f>J58*$H$16+J58</f>
        <v>0</v>
      </c>
      <c r="L58" s="18">
        <f t="shared" si="29"/>
        <v>0</v>
      </c>
      <c r="M58" s="18">
        <f t="shared" si="29"/>
        <v>0</v>
      </c>
      <c r="N58" s="18">
        <f t="shared" si="29"/>
        <v>0</v>
      </c>
      <c r="O58" s="20">
        <f t="shared" si="23"/>
        <v>0</v>
      </c>
    </row>
    <row r="59" spans="2:17" outlineLevel="1" x14ac:dyDescent="0.2">
      <c r="B59" s="162" t="s">
        <v>127</v>
      </c>
      <c r="C59" s="5" t="s">
        <v>6</v>
      </c>
      <c r="D59" s="18">
        <v>0</v>
      </c>
      <c r="E59" s="18">
        <f t="shared" si="28"/>
        <v>0</v>
      </c>
      <c r="F59" s="18">
        <f t="shared" si="28"/>
        <v>0</v>
      </c>
      <c r="G59" s="18">
        <f t="shared" si="28"/>
        <v>0</v>
      </c>
      <c r="H59" s="18">
        <f t="shared" si="28"/>
        <v>0</v>
      </c>
      <c r="I59" s="20">
        <f t="shared" si="20"/>
        <v>0</v>
      </c>
      <c r="J59" s="18">
        <f>H59*$H$16+H59</f>
        <v>0</v>
      </c>
      <c r="K59" s="18">
        <f>J59*$H$16+J59</f>
        <v>0</v>
      </c>
      <c r="L59" s="18">
        <f t="shared" si="29"/>
        <v>0</v>
      </c>
      <c r="M59" s="18">
        <f t="shared" si="29"/>
        <v>0</v>
      </c>
      <c r="N59" s="18">
        <f t="shared" si="29"/>
        <v>0</v>
      </c>
      <c r="O59" s="20">
        <f t="shared" si="23"/>
        <v>0</v>
      </c>
    </row>
    <row r="60" spans="2:17" x14ac:dyDescent="0.2">
      <c r="B60" s="82"/>
      <c r="C60" s="11" t="s">
        <v>141</v>
      </c>
      <c r="D60" s="20">
        <f>SUM(D61:D66)</f>
        <v>0</v>
      </c>
      <c r="E60" s="20">
        <f>SUM(E61:E66)</f>
        <v>0</v>
      </c>
      <c r="F60" s="20">
        <f t="shared" ref="F60:N60" si="30">SUM(F61:F66)</f>
        <v>0</v>
      </c>
      <c r="G60" s="20">
        <f t="shared" si="30"/>
        <v>0</v>
      </c>
      <c r="H60" s="20">
        <f t="shared" si="30"/>
        <v>0</v>
      </c>
      <c r="I60" s="20">
        <f t="shared" si="30"/>
        <v>0</v>
      </c>
      <c r="J60" s="20">
        <f t="shared" si="30"/>
        <v>0</v>
      </c>
      <c r="K60" s="20">
        <f t="shared" si="30"/>
        <v>0</v>
      </c>
      <c r="L60" s="20">
        <f t="shared" si="30"/>
        <v>0</v>
      </c>
      <c r="M60" s="20">
        <f t="shared" si="30"/>
        <v>0</v>
      </c>
      <c r="N60" s="20">
        <f t="shared" si="30"/>
        <v>0</v>
      </c>
      <c r="O60" s="20">
        <f t="shared" si="23"/>
        <v>0</v>
      </c>
    </row>
    <row r="61" spans="2:17" outlineLevel="1" x14ac:dyDescent="0.2">
      <c r="B61" s="162" t="s">
        <v>127</v>
      </c>
      <c r="C61" s="5" t="s">
        <v>81</v>
      </c>
      <c r="D61" s="18">
        <v>0</v>
      </c>
      <c r="E61" s="18">
        <f>D61*$H$16+D61</f>
        <v>0</v>
      </c>
      <c r="F61" s="18">
        <f>E61*$H$16+E61</f>
        <v>0</v>
      </c>
      <c r="G61" s="18">
        <f>F61*$H$16+F61</f>
        <v>0</v>
      </c>
      <c r="H61" s="18">
        <f>G61*$H$16+G61</f>
        <v>0</v>
      </c>
      <c r="I61" s="20">
        <f t="shared" si="20"/>
        <v>0</v>
      </c>
      <c r="J61" s="18">
        <f t="shared" ref="J61:J66" si="31">H61*$H$16+H61</f>
        <v>0</v>
      </c>
      <c r="K61" s="18">
        <f t="shared" ref="K61:N66" si="32">J61*$H$16+J61</f>
        <v>0</v>
      </c>
      <c r="L61" s="18">
        <f t="shared" si="32"/>
        <v>0</v>
      </c>
      <c r="M61" s="18">
        <f t="shared" si="32"/>
        <v>0</v>
      </c>
      <c r="N61" s="18">
        <f t="shared" si="32"/>
        <v>0</v>
      </c>
      <c r="O61" s="20">
        <f t="shared" si="23"/>
        <v>0</v>
      </c>
    </row>
    <row r="62" spans="2:17" outlineLevel="1" x14ac:dyDescent="0.2">
      <c r="B62" s="162" t="s">
        <v>127</v>
      </c>
      <c r="C62" s="5" t="s">
        <v>7</v>
      </c>
      <c r="D62" s="18">
        <v>0</v>
      </c>
      <c r="E62" s="18">
        <f t="shared" ref="E62:E76" si="33">D62*$H$16+D62</f>
        <v>0</v>
      </c>
      <c r="F62" s="18">
        <f t="shared" ref="F62:H66" si="34">E62*$H$16+E62</f>
        <v>0</v>
      </c>
      <c r="G62" s="18">
        <f t="shared" si="34"/>
        <v>0</v>
      </c>
      <c r="H62" s="18">
        <f t="shared" si="34"/>
        <v>0</v>
      </c>
      <c r="I62" s="20">
        <f t="shared" si="20"/>
        <v>0</v>
      </c>
      <c r="J62" s="18">
        <f t="shared" si="31"/>
        <v>0</v>
      </c>
      <c r="K62" s="18">
        <f t="shared" si="32"/>
        <v>0</v>
      </c>
      <c r="L62" s="18">
        <f t="shared" si="32"/>
        <v>0</v>
      </c>
      <c r="M62" s="18">
        <f t="shared" si="32"/>
        <v>0</v>
      </c>
      <c r="N62" s="18">
        <f t="shared" si="32"/>
        <v>0</v>
      </c>
      <c r="O62" s="20">
        <f t="shared" si="23"/>
        <v>0</v>
      </c>
    </row>
    <row r="63" spans="2:17" outlineLevel="1" x14ac:dyDescent="0.2">
      <c r="B63" s="162" t="s">
        <v>127</v>
      </c>
      <c r="C63" s="5" t="s">
        <v>8</v>
      </c>
      <c r="D63" s="18">
        <v>0</v>
      </c>
      <c r="E63" s="18">
        <f t="shared" si="33"/>
        <v>0</v>
      </c>
      <c r="F63" s="18">
        <f t="shared" si="34"/>
        <v>0</v>
      </c>
      <c r="G63" s="18">
        <f t="shared" si="34"/>
        <v>0</v>
      </c>
      <c r="H63" s="18">
        <f t="shared" si="34"/>
        <v>0</v>
      </c>
      <c r="I63" s="20">
        <f t="shared" si="20"/>
        <v>0</v>
      </c>
      <c r="J63" s="18">
        <f t="shared" si="31"/>
        <v>0</v>
      </c>
      <c r="K63" s="18">
        <f t="shared" si="32"/>
        <v>0</v>
      </c>
      <c r="L63" s="18">
        <f t="shared" si="32"/>
        <v>0</v>
      </c>
      <c r="M63" s="18">
        <f t="shared" si="32"/>
        <v>0</v>
      </c>
      <c r="N63" s="18">
        <f t="shared" si="32"/>
        <v>0</v>
      </c>
      <c r="O63" s="20">
        <f t="shared" si="23"/>
        <v>0</v>
      </c>
    </row>
    <row r="64" spans="2:17" outlineLevel="1" x14ac:dyDescent="0.2">
      <c r="B64" s="162" t="s">
        <v>127</v>
      </c>
      <c r="C64" s="5" t="s">
        <v>6</v>
      </c>
      <c r="D64" s="18">
        <v>0</v>
      </c>
      <c r="E64" s="18">
        <f t="shared" si="33"/>
        <v>0</v>
      </c>
      <c r="F64" s="18">
        <f t="shared" si="34"/>
        <v>0</v>
      </c>
      <c r="G64" s="18">
        <f t="shared" si="34"/>
        <v>0</v>
      </c>
      <c r="H64" s="18">
        <f t="shared" si="34"/>
        <v>0</v>
      </c>
      <c r="I64" s="20">
        <f t="shared" si="20"/>
        <v>0</v>
      </c>
      <c r="J64" s="18">
        <f t="shared" si="31"/>
        <v>0</v>
      </c>
      <c r="K64" s="18">
        <f t="shared" si="32"/>
        <v>0</v>
      </c>
      <c r="L64" s="18">
        <f t="shared" si="32"/>
        <v>0</v>
      </c>
      <c r="M64" s="18">
        <f t="shared" si="32"/>
        <v>0</v>
      </c>
      <c r="N64" s="18">
        <f t="shared" si="32"/>
        <v>0</v>
      </c>
      <c r="O64" s="20">
        <f t="shared" si="23"/>
        <v>0</v>
      </c>
    </row>
    <row r="65" spans="2:16" outlineLevel="1" x14ac:dyDescent="0.2">
      <c r="B65" s="162" t="s">
        <v>127</v>
      </c>
      <c r="C65" s="5" t="s">
        <v>6</v>
      </c>
      <c r="D65" s="18">
        <v>0</v>
      </c>
      <c r="E65" s="18">
        <f t="shared" si="33"/>
        <v>0</v>
      </c>
      <c r="F65" s="18">
        <f t="shared" si="34"/>
        <v>0</v>
      </c>
      <c r="G65" s="18">
        <f t="shared" si="34"/>
        <v>0</v>
      </c>
      <c r="H65" s="18">
        <f t="shared" si="34"/>
        <v>0</v>
      </c>
      <c r="I65" s="20">
        <f t="shared" si="20"/>
        <v>0</v>
      </c>
      <c r="J65" s="18">
        <f t="shared" si="31"/>
        <v>0</v>
      </c>
      <c r="K65" s="18">
        <f t="shared" si="32"/>
        <v>0</v>
      </c>
      <c r="L65" s="18">
        <f t="shared" si="32"/>
        <v>0</v>
      </c>
      <c r="M65" s="18">
        <f t="shared" si="32"/>
        <v>0</v>
      </c>
      <c r="N65" s="18">
        <f t="shared" si="32"/>
        <v>0</v>
      </c>
      <c r="O65" s="20">
        <f t="shared" si="23"/>
        <v>0</v>
      </c>
    </row>
    <row r="66" spans="2:16" outlineLevel="1" x14ac:dyDescent="0.2">
      <c r="B66" s="162" t="s">
        <v>127</v>
      </c>
      <c r="C66" s="5" t="s">
        <v>6</v>
      </c>
      <c r="D66" s="18">
        <v>0</v>
      </c>
      <c r="E66" s="18">
        <f t="shared" si="33"/>
        <v>0</v>
      </c>
      <c r="F66" s="18">
        <f t="shared" si="34"/>
        <v>0</v>
      </c>
      <c r="G66" s="18">
        <f t="shared" si="34"/>
        <v>0</v>
      </c>
      <c r="H66" s="18">
        <f t="shared" si="34"/>
        <v>0</v>
      </c>
      <c r="I66" s="20">
        <f t="shared" si="20"/>
        <v>0</v>
      </c>
      <c r="J66" s="18">
        <f t="shared" si="31"/>
        <v>0</v>
      </c>
      <c r="K66" s="18">
        <f t="shared" si="32"/>
        <v>0</v>
      </c>
      <c r="L66" s="18">
        <f t="shared" si="32"/>
        <v>0</v>
      </c>
      <c r="M66" s="18">
        <f t="shared" si="32"/>
        <v>0</v>
      </c>
      <c r="N66" s="18">
        <f t="shared" si="32"/>
        <v>0</v>
      </c>
      <c r="O66" s="20">
        <f t="shared" si="23"/>
        <v>0</v>
      </c>
    </row>
    <row r="67" spans="2:16" outlineLevel="1" x14ac:dyDescent="0.2">
      <c r="B67" s="82"/>
      <c r="C67" s="11" t="s">
        <v>30</v>
      </c>
      <c r="D67" s="20">
        <f>SUM(D68:D71)</f>
        <v>0</v>
      </c>
      <c r="E67" s="20">
        <f t="shared" ref="E67:N67" si="35">SUM(E68:E71)</f>
        <v>0</v>
      </c>
      <c r="F67" s="20">
        <f t="shared" si="35"/>
        <v>0</v>
      </c>
      <c r="G67" s="20">
        <f t="shared" si="35"/>
        <v>0</v>
      </c>
      <c r="H67" s="20">
        <f t="shared" si="35"/>
        <v>0</v>
      </c>
      <c r="I67" s="20">
        <f t="shared" si="35"/>
        <v>0</v>
      </c>
      <c r="J67" s="20">
        <f t="shared" si="35"/>
        <v>0</v>
      </c>
      <c r="K67" s="20">
        <f t="shared" si="35"/>
        <v>0</v>
      </c>
      <c r="L67" s="20">
        <f t="shared" si="35"/>
        <v>0</v>
      </c>
      <c r="M67" s="20">
        <f t="shared" si="35"/>
        <v>0</v>
      </c>
      <c r="N67" s="20">
        <f t="shared" si="35"/>
        <v>0</v>
      </c>
      <c r="O67" s="20">
        <f t="shared" si="23"/>
        <v>0</v>
      </c>
    </row>
    <row r="68" spans="2:16" outlineLevel="1" x14ac:dyDescent="0.2">
      <c r="B68" s="162" t="s">
        <v>127</v>
      </c>
      <c r="C68" s="5" t="s">
        <v>26</v>
      </c>
      <c r="D68" s="18">
        <v>0</v>
      </c>
      <c r="E68" s="18">
        <f t="shared" si="33"/>
        <v>0</v>
      </c>
      <c r="F68" s="18">
        <f t="shared" ref="F68:H71" si="36">E68*$H$16+E68</f>
        <v>0</v>
      </c>
      <c r="G68" s="18">
        <f t="shared" si="36"/>
        <v>0</v>
      </c>
      <c r="H68" s="18">
        <f t="shared" si="36"/>
        <v>0</v>
      </c>
      <c r="I68" s="20">
        <f t="shared" si="20"/>
        <v>0</v>
      </c>
      <c r="J68" s="18">
        <f>H68*$H$16+H68</f>
        <v>0</v>
      </c>
      <c r="K68" s="18">
        <f t="shared" ref="K68:N71" si="37">J68*$H$16+J68</f>
        <v>0</v>
      </c>
      <c r="L68" s="18">
        <f t="shared" si="37"/>
        <v>0</v>
      </c>
      <c r="M68" s="18">
        <f t="shared" si="37"/>
        <v>0</v>
      </c>
      <c r="N68" s="18">
        <f t="shared" si="37"/>
        <v>0</v>
      </c>
      <c r="O68" s="20">
        <f t="shared" si="23"/>
        <v>0</v>
      </c>
    </row>
    <row r="69" spans="2:16" outlineLevel="1" x14ac:dyDescent="0.2">
      <c r="B69" s="162" t="s">
        <v>127</v>
      </c>
      <c r="C69" s="5" t="s">
        <v>27</v>
      </c>
      <c r="D69" s="18">
        <v>0</v>
      </c>
      <c r="E69" s="18">
        <f t="shared" si="33"/>
        <v>0</v>
      </c>
      <c r="F69" s="18">
        <f t="shared" si="36"/>
        <v>0</v>
      </c>
      <c r="G69" s="18">
        <f t="shared" si="36"/>
        <v>0</v>
      </c>
      <c r="H69" s="18">
        <f t="shared" si="36"/>
        <v>0</v>
      </c>
      <c r="I69" s="20">
        <f t="shared" si="20"/>
        <v>0</v>
      </c>
      <c r="J69" s="18">
        <f>H69*$H$16+H69</f>
        <v>0</v>
      </c>
      <c r="K69" s="18">
        <f t="shared" si="37"/>
        <v>0</v>
      </c>
      <c r="L69" s="18">
        <f t="shared" si="37"/>
        <v>0</v>
      </c>
      <c r="M69" s="18">
        <f t="shared" si="37"/>
        <v>0</v>
      </c>
      <c r="N69" s="18">
        <f t="shared" si="37"/>
        <v>0</v>
      </c>
      <c r="O69" s="20">
        <f t="shared" si="23"/>
        <v>0</v>
      </c>
    </row>
    <row r="70" spans="2:16" outlineLevel="1" x14ac:dyDescent="0.2">
      <c r="B70" s="162" t="s">
        <v>127</v>
      </c>
      <c r="C70" s="5" t="s">
        <v>28</v>
      </c>
      <c r="D70" s="18">
        <v>0</v>
      </c>
      <c r="E70" s="18">
        <f t="shared" si="33"/>
        <v>0</v>
      </c>
      <c r="F70" s="18">
        <f t="shared" si="36"/>
        <v>0</v>
      </c>
      <c r="G70" s="18">
        <f t="shared" si="36"/>
        <v>0</v>
      </c>
      <c r="H70" s="18">
        <f t="shared" si="36"/>
        <v>0</v>
      </c>
      <c r="I70" s="20">
        <f t="shared" si="20"/>
        <v>0</v>
      </c>
      <c r="J70" s="18">
        <f>H70*$H$16+H70</f>
        <v>0</v>
      </c>
      <c r="K70" s="18">
        <f t="shared" si="37"/>
        <v>0</v>
      </c>
      <c r="L70" s="18">
        <f t="shared" si="37"/>
        <v>0</v>
      </c>
      <c r="M70" s="18">
        <f t="shared" si="37"/>
        <v>0</v>
      </c>
      <c r="N70" s="18">
        <f t="shared" si="37"/>
        <v>0</v>
      </c>
      <c r="O70" s="20">
        <f t="shared" si="23"/>
        <v>0</v>
      </c>
    </row>
    <row r="71" spans="2:16" outlineLevel="1" x14ac:dyDescent="0.2">
      <c r="B71" s="162" t="s">
        <v>127</v>
      </c>
      <c r="C71" s="5" t="s">
        <v>28</v>
      </c>
      <c r="D71" s="18">
        <v>0</v>
      </c>
      <c r="E71" s="18">
        <f t="shared" si="33"/>
        <v>0</v>
      </c>
      <c r="F71" s="18">
        <f t="shared" si="36"/>
        <v>0</v>
      </c>
      <c r="G71" s="18">
        <f t="shared" si="36"/>
        <v>0</v>
      </c>
      <c r="H71" s="18">
        <f t="shared" si="36"/>
        <v>0</v>
      </c>
      <c r="I71" s="20">
        <f t="shared" si="20"/>
        <v>0</v>
      </c>
      <c r="J71" s="18">
        <f>H71*$H$16+H71</f>
        <v>0</v>
      </c>
      <c r="K71" s="18">
        <f t="shared" si="37"/>
        <v>0</v>
      </c>
      <c r="L71" s="18">
        <f t="shared" si="37"/>
        <v>0</v>
      </c>
      <c r="M71" s="18">
        <f t="shared" si="37"/>
        <v>0</v>
      </c>
      <c r="N71" s="18">
        <f t="shared" si="37"/>
        <v>0</v>
      </c>
      <c r="O71" s="20">
        <f t="shared" si="23"/>
        <v>0</v>
      </c>
    </row>
    <row r="72" spans="2:16" outlineLevel="1" x14ac:dyDescent="0.2">
      <c r="B72" s="82"/>
      <c r="C72" s="11" t="s">
        <v>11</v>
      </c>
      <c r="D72" s="20">
        <f>SUM(D73:D77)</f>
        <v>0</v>
      </c>
      <c r="E72" s="20">
        <f t="shared" ref="E72:N72" si="38">SUM(E73:E77)</f>
        <v>0</v>
      </c>
      <c r="F72" s="20">
        <f t="shared" si="38"/>
        <v>0</v>
      </c>
      <c r="G72" s="20">
        <f t="shared" si="38"/>
        <v>0</v>
      </c>
      <c r="H72" s="20">
        <f t="shared" si="38"/>
        <v>0</v>
      </c>
      <c r="I72" s="20">
        <f t="shared" si="38"/>
        <v>0</v>
      </c>
      <c r="J72" s="20">
        <f t="shared" si="38"/>
        <v>0</v>
      </c>
      <c r="K72" s="20">
        <f t="shared" si="38"/>
        <v>0</v>
      </c>
      <c r="L72" s="20">
        <f t="shared" si="38"/>
        <v>0</v>
      </c>
      <c r="M72" s="20">
        <f t="shared" si="38"/>
        <v>0</v>
      </c>
      <c r="N72" s="20">
        <f t="shared" si="38"/>
        <v>0</v>
      </c>
      <c r="O72" s="20">
        <f t="shared" si="23"/>
        <v>0</v>
      </c>
    </row>
    <row r="73" spans="2:16" outlineLevel="1" x14ac:dyDescent="0.2">
      <c r="B73" s="162" t="s">
        <v>127</v>
      </c>
      <c r="C73" s="5" t="s">
        <v>24</v>
      </c>
      <c r="D73" s="18">
        <v>0</v>
      </c>
      <c r="E73" s="18">
        <f t="shared" si="33"/>
        <v>0</v>
      </c>
      <c r="F73" s="18">
        <f t="shared" ref="F73:H76" si="39">E73*$H$16+E73</f>
        <v>0</v>
      </c>
      <c r="G73" s="18">
        <f t="shared" si="39"/>
        <v>0</v>
      </c>
      <c r="H73" s="18">
        <f t="shared" si="39"/>
        <v>0</v>
      </c>
      <c r="I73" s="20">
        <f t="shared" si="20"/>
        <v>0</v>
      </c>
      <c r="J73" s="18">
        <f>H73*$H$16+H73</f>
        <v>0</v>
      </c>
      <c r="K73" s="18">
        <f t="shared" ref="K73:N77" si="40">J73*$H$16+J73</f>
        <v>0</v>
      </c>
      <c r="L73" s="18">
        <f t="shared" si="40"/>
        <v>0</v>
      </c>
      <c r="M73" s="18">
        <f t="shared" si="40"/>
        <v>0</v>
      </c>
      <c r="N73" s="18">
        <f t="shared" si="40"/>
        <v>0</v>
      </c>
      <c r="O73" s="20">
        <f t="shared" si="23"/>
        <v>0</v>
      </c>
    </row>
    <row r="74" spans="2:16" outlineLevel="1" x14ac:dyDescent="0.2">
      <c r="B74" s="162" t="s">
        <v>127</v>
      </c>
      <c r="C74" s="5" t="s">
        <v>12</v>
      </c>
      <c r="D74" s="18">
        <v>0</v>
      </c>
      <c r="E74" s="18">
        <f t="shared" si="33"/>
        <v>0</v>
      </c>
      <c r="F74" s="18">
        <f t="shared" si="39"/>
        <v>0</v>
      </c>
      <c r="G74" s="18">
        <f t="shared" si="39"/>
        <v>0</v>
      </c>
      <c r="H74" s="18">
        <f t="shared" si="39"/>
        <v>0</v>
      </c>
      <c r="I74" s="20">
        <f t="shared" si="20"/>
        <v>0</v>
      </c>
      <c r="J74" s="18">
        <f>H74*$H$16+H74</f>
        <v>0</v>
      </c>
      <c r="K74" s="18">
        <f t="shared" si="40"/>
        <v>0</v>
      </c>
      <c r="L74" s="18">
        <f t="shared" si="40"/>
        <v>0</v>
      </c>
      <c r="M74" s="18">
        <f t="shared" si="40"/>
        <v>0</v>
      </c>
      <c r="N74" s="18">
        <f t="shared" si="40"/>
        <v>0</v>
      </c>
      <c r="O74" s="20">
        <f t="shared" si="23"/>
        <v>0</v>
      </c>
    </row>
    <row r="75" spans="2:16" outlineLevel="1" x14ac:dyDescent="0.2">
      <c r="B75" s="162" t="s">
        <v>127</v>
      </c>
      <c r="C75" s="5" t="s">
        <v>13</v>
      </c>
      <c r="D75" s="18">
        <v>0</v>
      </c>
      <c r="E75" s="18">
        <f t="shared" si="33"/>
        <v>0</v>
      </c>
      <c r="F75" s="18">
        <f t="shared" si="39"/>
        <v>0</v>
      </c>
      <c r="G75" s="18">
        <f t="shared" si="39"/>
        <v>0</v>
      </c>
      <c r="H75" s="18">
        <f t="shared" si="39"/>
        <v>0</v>
      </c>
      <c r="I75" s="20">
        <f t="shared" si="20"/>
        <v>0</v>
      </c>
      <c r="J75" s="18">
        <f>H75*$H$16+H75</f>
        <v>0</v>
      </c>
      <c r="K75" s="18">
        <f t="shared" si="40"/>
        <v>0</v>
      </c>
      <c r="L75" s="18">
        <f t="shared" si="40"/>
        <v>0</v>
      </c>
      <c r="M75" s="18">
        <f t="shared" si="40"/>
        <v>0</v>
      </c>
      <c r="N75" s="18">
        <f t="shared" si="40"/>
        <v>0</v>
      </c>
      <c r="O75" s="20">
        <f t="shared" si="23"/>
        <v>0</v>
      </c>
    </row>
    <row r="76" spans="2:16" outlineLevel="1" x14ac:dyDescent="0.2">
      <c r="B76" s="162" t="s">
        <v>127</v>
      </c>
      <c r="C76" s="5" t="s">
        <v>14</v>
      </c>
      <c r="D76" s="18">
        <v>0</v>
      </c>
      <c r="E76" s="18">
        <f t="shared" si="33"/>
        <v>0</v>
      </c>
      <c r="F76" s="18">
        <f t="shared" si="39"/>
        <v>0</v>
      </c>
      <c r="G76" s="18">
        <f t="shared" si="39"/>
        <v>0</v>
      </c>
      <c r="H76" s="18">
        <f t="shared" si="39"/>
        <v>0</v>
      </c>
      <c r="I76" s="20">
        <f t="shared" si="20"/>
        <v>0</v>
      </c>
      <c r="J76" s="18">
        <f>H76*$H$16+H76</f>
        <v>0</v>
      </c>
      <c r="K76" s="18">
        <f t="shared" si="40"/>
        <v>0</v>
      </c>
      <c r="L76" s="18">
        <f t="shared" si="40"/>
        <v>0</v>
      </c>
      <c r="M76" s="18">
        <f t="shared" si="40"/>
        <v>0</v>
      </c>
      <c r="N76" s="18">
        <f t="shared" si="40"/>
        <v>0</v>
      </c>
      <c r="O76" s="20">
        <f t="shared" si="23"/>
        <v>0</v>
      </c>
    </row>
    <row r="77" spans="2:16" outlineLevel="1" x14ac:dyDescent="0.2">
      <c r="B77" s="162" t="s">
        <v>127</v>
      </c>
      <c r="C77" s="5" t="s">
        <v>15</v>
      </c>
      <c r="D77" s="164" t="s">
        <v>129</v>
      </c>
      <c r="E77" s="18"/>
      <c r="F77" s="18">
        <v>0</v>
      </c>
      <c r="G77" s="18">
        <v>0</v>
      </c>
      <c r="H77" s="18">
        <v>0</v>
      </c>
      <c r="I77" s="20">
        <f t="shared" si="20"/>
        <v>0</v>
      </c>
      <c r="J77" s="18">
        <f>H77*$H$16+H77</f>
        <v>0</v>
      </c>
      <c r="K77" s="18">
        <f t="shared" si="40"/>
        <v>0</v>
      </c>
      <c r="L77" s="18">
        <f t="shared" si="40"/>
        <v>0</v>
      </c>
      <c r="M77" s="18">
        <f t="shared" si="40"/>
        <v>0</v>
      </c>
      <c r="N77" s="18">
        <f t="shared" si="40"/>
        <v>0</v>
      </c>
      <c r="O77" s="20">
        <f t="shared" ref="O77:O83" si="41">SUM(I77:N77)</f>
        <v>0</v>
      </c>
    </row>
    <row r="78" spans="2:16" x14ac:dyDescent="0.2">
      <c r="B78" s="162" t="s">
        <v>127</v>
      </c>
      <c r="C78" s="19" t="s">
        <v>31</v>
      </c>
      <c r="D78" s="20">
        <v>0</v>
      </c>
      <c r="E78" s="20"/>
      <c r="F78" s="20">
        <v>0</v>
      </c>
      <c r="G78" s="20">
        <v>0</v>
      </c>
      <c r="H78" s="20">
        <v>0</v>
      </c>
      <c r="I78" s="20">
        <f t="shared" ref="I78:I83" si="42">SUM(D78:H78)</f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f t="shared" si="41"/>
        <v>0</v>
      </c>
      <c r="P78" s="2" t="s">
        <v>2</v>
      </c>
    </row>
    <row r="79" spans="2:16" x14ac:dyDescent="0.2">
      <c r="B79" s="162" t="s">
        <v>127</v>
      </c>
      <c r="C79" s="19" t="s">
        <v>9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f t="shared" si="42"/>
        <v>0</v>
      </c>
      <c r="J79" s="20">
        <f>H79*$H$16+H79</f>
        <v>0</v>
      </c>
      <c r="K79" s="20">
        <f>J79*$H$16+J79</f>
        <v>0</v>
      </c>
      <c r="L79" s="20">
        <f t="shared" ref="L79:N80" si="43">K79*$H$16+K79</f>
        <v>0</v>
      </c>
      <c r="M79" s="20">
        <f t="shared" si="43"/>
        <v>0</v>
      </c>
      <c r="N79" s="20">
        <f t="shared" si="43"/>
        <v>0</v>
      </c>
      <c r="O79" s="20">
        <f t="shared" si="41"/>
        <v>0</v>
      </c>
    </row>
    <row r="80" spans="2:16" x14ac:dyDescent="0.2">
      <c r="B80" s="162" t="s">
        <v>127</v>
      </c>
      <c r="C80" s="19" t="s">
        <v>10</v>
      </c>
      <c r="D80" s="20">
        <v>0</v>
      </c>
      <c r="E80" s="20">
        <f t="shared" ref="E80:H83" si="44">D80*$H$16+D80</f>
        <v>0</v>
      </c>
      <c r="F80" s="20">
        <f t="shared" si="44"/>
        <v>0</v>
      </c>
      <c r="G80" s="20">
        <f t="shared" si="44"/>
        <v>0</v>
      </c>
      <c r="H80" s="20">
        <f t="shared" si="44"/>
        <v>0</v>
      </c>
      <c r="I80" s="20">
        <f t="shared" si="42"/>
        <v>0</v>
      </c>
      <c r="J80" s="20">
        <f>H80*$H$16+H80</f>
        <v>0</v>
      </c>
      <c r="K80" s="20">
        <f>J80*$H$16+J80</f>
        <v>0</v>
      </c>
      <c r="L80" s="20">
        <f t="shared" si="43"/>
        <v>0</v>
      </c>
      <c r="M80" s="20">
        <f t="shared" si="43"/>
        <v>0</v>
      </c>
      <c r="N80" s="20">
        <f t="shared" si="43"/>
        <v>0</v>
      </c>
      <c r="O80" s="20">
        <f t="shared" si="41"/>
        <v>0</v>
      </c>
    </row>
    <row r="81" spans="2:15" x14ac:dyDescent="0.2">
      <c r="B81" s="162" t="s">
        <v>127</v>
      </c>
      <c r="C81" s="19" t="s">
        <v>64</v>
      </c>
      <c r="D81" s="20">
        <v>0</v>
      </c>
      <c r="E81" s="20">
        <f t="shared" si="44"/>
        <v>0</v>
      </c>
      <c r="F81" s="20">
        <f t="shared" si="44"/>
        <v>0</v>
      </c>
      <c r="G81" s="20">
        <f t="shared" si="44"/>
        <v>0</v>
      </c>
      <c r="H81" s="20">
        <f t="shared" si="44"/>
        <v>0</v>
      </c>
      <c r="I81" s="20">
        <f t="shared" si="42"/>
        <v>0</v>
      </c>
      <c r="J81" s="20">
        <f>H81*$H$16+H81</f>
        <v>0</v>
      </c>
      <c r="K81" s="20">
        <f>J81*$H$16+J81</f>
        <v>0</v>
      </c>
      <c r="L81" s="20">
        <f t="shared" ref="L81:N83" si="45">K81*$H$16+K81</f>
        <v>0</v>
      </c>
      <c r="M81" s="20">
        <f t="shared" si="45"/>
        <v>0</v>
      </c>
      <c r="N81" s="20">
        <f t="shared" si="45"/>
        <v>0</v>
      </c>
      <c r="O81" s="20">
        <f t="shared" si="41"/>
        <v>0</v>
      </c>
    </row>
    <row r="82" spans="2:15" x14ac:dyDescent="0.2">
      <c r="B82" s="162" t="s">
        <v>127</v>
      </c>
      <c r="C82" s="19" t="s">
        <v>16</v>
      </c>
      <c r="D82" s="20">
        <v>0</v>
      </c>
      <c r="E82" s="20">
        <f t="shared" si="44"/>
        <v>0</v>
      </c>
      <c r="F82" s="20">
        <f t="shared" si="44"/>
        <v>0</v>
      </c>
      <c r="G82" s="20">
        <f t="shared" si="44"/>
        <v>0</v>
      </c>
      <c r="H82" s="20">
        <f t="shared" si="44"/>
        <v>0</v>
      </c>
      <c r="I82" s="20">
        <f t="shared" si="42"/>
        <v>0</v>
      </c>
      <c r="J82" s="20">
        <f>H82*$H$16+H82</f>
        <v>0</v>
      </c>
      <c r="K82" s="20">
        <f>J82*$H$16+J82</f>
        <v>0</v>
      </c>
      <c r="L82" s="20">
        <f t="shared" si="45"/>
        <v>0</v>
      </c>
      <c r="M82" s="20">
        <f t="shared" si="45"/>
        <v>0</v>
      </c>
      <c r="N82" s="20">
        <f t="shared" si="45"/>
        <v>0</v>
      </c>
      <c r="O82" s="20">
        <f t="shared" si="41"/>
        <v>0</v>
      </c>
    </row>
    <row r="83" spans="2:15" x14ac:dyDescent="0.2">
      <c r="B83" s="162" t="s">
        <v>127</v>
      </c>
      <c r="C83" s="19" t="s">
        <v>17</v>
      </c>
      <c r="D83" s="20">
        <v>0</v>
      </c>
      <c r="E83" s="20">
        <f t="shared" si="44"/>
        <v>0</v>
      </c>
      <c r="F83" s="20">
        <f t="shared" si="44"/>
        <v>0</v>
      </c>
      <c r="G83" s="20">
        <f t="shared" si="44"/>
        <v>0</v>
      </c>
      <c r="H83" s="20">
        <f t="shared" si="44"/>
        <v>0</v>
      </c>
      <c r="I83" s="20">
        <f t="shared" si="42"/>
        <v>0</v>
      </c>
      <c r="J83" s="20">
        <f>H83*$H$16+H83</f>
        <v>0</v>
      </c>
      <c r="K83" s="20">
        <f>J83*$H$16+J83</f>
        <v>0</v>
      </c>
      <c r="L83" s="20">
        <f t="shared" si="45"/>
        <v>0</v>
      </c>
      <c r="M83" s="20">
        <f t="shared" si="45"/>
        <v>0</v>
      </c>
      <c r="N83" s="20">
        <f t="shared" si="45"/>
        <v>0</v>
      </c>
      <c r="O83" s="20">
        <f t="shared" si="41"/>
        <v>0</v>
      </c>
    </row>
    <row r="84" spans="2:15" x14ac:dyDescent="0.2">
      <c r="C84" s="3" t="s">
        <v>90</v>
      </c>
      <c r="D84" s="53">
        <f>D19+D27+D31+D41+D53+D60+D67+D72+D78+D79+D80+D81+D82+D83</f>
        <v>0</v>
      </c>
      <c r="E84" s="53">
        <f t="shared" ref="E84:O84" si="46">E19+E27+E31+E41+E53+E60+E67+E72+E78+E79+E80+E81+E82+E83</f>
        <v>0</v>
      </c>
      <c r="F84" s="53">
        <f t="shared" si="46"/>
        <v>0</v>
      </c>
      <c r="G84" s="53">
        <f t="shared" si="46"/>
        <v>0</v>
      </c>
      <c r="H84" s="53">
        <f t="shared" si="46"/>
        <v>0</v>
      </c>
      <c r="I84" s="53">
        <f t="shared" si="46"/>
        <v>0</v>
      </c>
      <c r="J84" s="53">
        <f t="shared" si="46"/>
        <v>0</v>
      </c>
      <c r="K84" s="53">
        <f t="shared" si="46"/>
        <v>0</v>
      </c>
      <c r="L84" s="53">
        <f t="shared" si="46"/>
        <v>0</v>
      </c>
      <c r="M84" s="53">
        <f t="shared" si="46"/>
        <v>0</v>
      </c>
      <c r="N84" s="53">
        <f t="shared" si="46"/>
        <v>0</v>
      </c>
      <c r="O84" s="53">
        <f t="shared" si="46"/>
        <v>0</v>
      </c>
    </row>
    <row r="85" spans="2:15" x14ac:dyDescent="0.2">
      <c r="C85" s="7" t="s">
        <v>2</v>
      </c>
    </row>
    <row r="86" spans="2:15" x14ac:dyDescent="0.2">
      <c r="C86" s="7"/>
    </row>
    <row r="87" spans="2:15" x14ac:dyDescent="0.2">
      <c r="C87" s="7"/>
    </row>
    <row r="88" spans="2:15" x14ac:dyDescent="0.2">
      <c r="C88" s="7"/>
    </row>
    <row r="89" spans="2:15" x14ac:dyDescent="0.2">
      <c r="C89" s="7"/>
    </row>
    <row r="90" spans="2:15" x14ac:dyDescent="0.2">
      <c r="C90" s="81" t="s">
        <v>104</v>
      </c>
    </row>
    <row r="91" spans="2:15" x14ac:dyDescent="0.2">
      <c r="C91" s="9" t="s">
        <v>105</v>
      </c>
    </row>
    <row r="92" spans="2:15" x14ac:dyDescent="0.2">
      <c r="C92" s="9" t="s">
        <v>106</v>
      </c>
    </row>
    <row r="93" spans="2:15" x14ac:dyDescent="0.2">
      <c r="C93" s="7"/>
    </row>
    <row r="94" spans="2:15" x14ac:dyDescent="0.2">
      <c r="C94" s="7"/>
    </row>
    <row r="95" spans="2:15" x14ac:dyDescent="0.2">
      <c r="C95" s="7"/>
    </row>
    <row r="96" spans="2:15" x14ac:dyDescent="0.2">
      <c r="C96" s="7"/>
    </row>
    <row r="97" spans="3:3" x14ac:dyDescent="0.2">
      <c r="C97" s="7"/>
    </row>
    <row r="98" spans="3:3" x14ac:dyDescent="0.2">
      <c r="C98" s="7"/>
    </row>
    <row r="99" spans="3:3" x14ac:dyDescent="0.2">
      <c r="C99" s="7"/>
    </row>
    <row r="100" spans="3:3" x14ac:dyDescent="0.2">
      <c r="C100" s="7"/>
    </row>
    <row r="101" spans="3:3" x14ac:dyDescent="0.2">
      <c r="C101" s="7"/>
    </row>
    <row r="102" spans="3:3" x14ac:dyDescent="0.2">
      <c r="C102" s="7"/>
    </row>
    <row r="103" spans="3:3" x14ac:dyDescent="0.2">
      <c r="C103" s="7"/>
    </row>
    <row r="104" spans="3:3" x14ac:dyDescent="0.2">
      <c r="C104" s="7"/>
    </row>
    <row r="105" spans="3:3" x14ac:dyDescent="0.2">
      <c r="C105" s="7"/>
    </row>
    <row r="106" spans="3:3" x14ac:dyDescent="0.2">
      <c r="C106" s="7"/>
    </row>
    <row r="107" spans="3:3" x14ac:dyDescent="0.2">
      <c r="C107" s="7"/>
    </row>
    <row r="108" spans="3:3" x14ac:dyDescent="0.2">
      <c r="C108" s="7"/>
    </row>
    <row r="109" spans="3:3" x14ac:dyDescent="0.2">
      <c r="C109" s="7"/>
    </row>
    <row r="110" spans="3:3" x14ac:dyDescent="0.2">
      <c r="C110" s="7"/>
    </row>
    <row r="111" spans="3:3" x14ac:dyDescent="0.2">
      <c r="C111" s="7"/>
    </row>
    <row r="112" spans="3:3" x14ac:dyDescent="0.2">
      <c r="C112" s="7"/>
    </row>
    <row r="113" spans="3:16" x14ac:dyDescent="0.2">
      <c r="C113" s="6" t="s">
        <v>2</v>
      </c>
      <c r="E113" s="14" t="s">
        <v>2</v>
      </c>
    </row>
    <row r="114" spans="3:16" x14ac:dyDescent="0.2">
      <c r="C114" s="73" t="s">
        <v>103</v>
      </c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3"/>
    </row>
    <row r="115" spans="3:16" x14ac:dyDescent="0.2"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</row>
    <row r="116" spans="3:16" x14ac:dyDescent="0.2">
      <c r="C116" s="75" t="str">
        <f>C20</f>
        <v>Electricity</v>
      </c>
      <c r="D116" s="76">
        <f t="shared" ref="D116:O116" si="47">D20</f>
        <v>0</v>
      </c>
      <c r="E116" s="76">
        <f t="shared" si="47"/>
        <v>0</v>
      </c>
      <c r="F116" s="76">
        <f t="shared" si="47"/>
        <v>0</v>
      </c>
      <c r="G116" s="76">
        <f t="shared" si="47"/>
        <v>0</v>
      </c>
      <c r="H116" s="76">
        <f t="shared" si="47"/>
        <v>0</v>
      </c>
      <c r="I116" s="76">
        <f t="shared" si="47"/>
        <v>0</v>
      </c>
      <c r="J116" s="76">
        <f t="shared" si="47"/>
        <v>0</v>
      </c>
      <c r="K116" s="76">
        <f t="shared" si="47"/>
        <v>0</v>
      </c>
      <c r="L116" s="76">
        <f t="shared" si="47"/>
        <v>0</v>
      </c>
      <c r="M116" s="76">
        <f t="shared" si="47"/>
        <v>0</v>
      </c>
      <c r="N116" s="76">
        <f t="shared" si="47"/>
        <v>0</v>
      </c>
      <c r="O116" s="76">
        <f t="shared" si="47"/>
        <v>0</v>
      </c>
      <c r="P116" s="77" t="e">
        <f t="shared" ref="P116:P125" si="48">O116/O$129</f>
        <v>#DIV/0!</v>
      </c>
    </row>
    <row r="117" spans="3:16" x14ac:dyDescent="0.2">
      <c r="C117" s="75" t="str">
        <f>C24</f>
        <v>Diesel fuel - generator</v>
      </c>
      <c r="D117" s="76">
        <f>D24</f>
        <v>0</v>
      </c>
      <c r="E117" s="76">
        <f t="shared" ref="E117:O117" si="49">E24</f>
        <v>0</v>
      </c>
      <c r="F117" s="76">
        <f t="shared" si="49"/>
        <v>0</v>
      </c>
      <c r="G117" s="76">
        <f t="shared" si="49"/>
        <v>0</v>
      </c>
      <c r="H117" s="76">
        <f t="shared" si="49"/>
        <v>0</v>
      </c>
      <c r="I117" s="76">
        <f t="shared" si="49"/>
        <v>0</v>
      </c>
      <c r="J117" s="76">
        <f t="shared" si="49"/>
        <v>0</v>
      </c>
      <c r="K117" s="76">
        <f t="shared" si="49"/>
        <v>0</v>
      </c>
      <c r="L117" s="76">
        <f t="shared" si="49"/>
        <v>0</v>
      </c>
      <c r="M117" s="76">
        <f t="shared" si="49"/>
        <v>0</v>
      </c>
      <c r="N117" s="76">
        <f t="shared" si="49"/>
        <v>0</v>
      </c>
      <c r="O117" s="76">
        <f t="shared" si="49"/>
        <v>0</v>
      </c>
      <c r="P117" s="77" t="e">
        <f t="shared" si="48"/>
        <v>#DIV/0!</v>
      </c>
    </row>
    <row r="118" spans="3:16" x14ac:dyDescent="0.2">
      <c r="C118" s="158" t="str">
        <f>C41</f>
        <v>Electrical - Work &amp; Maintenance</v>
      </c>
      <c r="D118" s="76">
        <f>D41</f>
        <v>0</v>
      </c>
      <c r="E118" s="76">
        <f t="shared" ref="E118:O118" si="50">E41</f>
        <v>0</v>
      </c>
      <c r="F118" s="76">
        <f t="shared" si="50"/>
        <v>0</v>
      </c>
      <c r="G118" s="76">
        <f t="shared" si="50"/>
        <v>0</v>
      </c>
      <c r="H118" s="76">
        <f t="shared" si="50"/>
        <v>0</v>
      </c>
      <c r="I118" s="76">
        <f t="shared" si="50"/>
        <v>0</v>
      </c>
      <c r="J118" s="76">
        <f t="shared" si="50"/>
        <v>0</v>
      </c>
      <c r="K118" s="76">
        <f t="shared" si="50"/>
        <v>0</v>
      </c>
      <c r="L118" s="76">
        <f t="shared" si="50"/>
        <v>0</v>
      </c>
      <c r="M118" s="76">
        <f t="shared" si="50"/>
        <v>0</v>
      </c>
      <c r="N118" s="76">
        <f t="shared" si="50"/>
        <v>0</v>
      </c>
      <c r="O118" s="76">
        <f t="shared" si="50"/>
        <v>0</v>
      </c>
      <c r="P118" s="77" t="e">
        <f t="shared" si="48"/>
        <v>#DIV/0!</v>
      </c>
    </row>
    <row r="119" spans="3:16" x14ac:dyDescent="0.2">
      <c r="C119" s="158" t="str">
        <f>C53</f>
        <v>Replacement Parts- Electrical</v>
      </c>
      <c r="D119" s="76">
        <f>D53</f>
        <v>0</v>
      </c>
      <c r="E119" s="76">
        <f t="shared" ref="E119:O119" si="51">E53</f>
        <v>0</v>
      </c>
      <c r="F119" s="76">
        <f t="shared" si="51"/>
        <v>0</v>
      </c>
      <c r="G119" s="76">
        <f t="shared" si="51"/>
        <v>0</v>
      </c>
      <c r="H119" s="76">
        <f t="shared" si="51"/>
        <v>0</v>
      </c>
      <c r="I119" s="76">
        <f t="shared" si="51"/>
        <v>0</v>
      </c>
      <c r="J119" s="76">
        <f t="shared" si="51"/>
        <v>0</v>
      </c>
      <c r="K119" s="76">
        <f t="shared" si="51"/>
        <v>0</v>
      </c>
      <c r="L119" s="76">
        <f t="shared" si="51"/>
        <v>0</v>
      </c>
      <c r="M119" s="76">
        <f t="shared" si="51"/>
        <v>0</v>
      </c>
      <c r="N119" s="76">
        <f t="shared" si="51"/>
        <v>0</v>
      </c>
      <c r="O119" s="76">
        <f t="shared" si="51"/>
        <v>0</v>
      </c>
      <c r="P119" s="77" t="e">
        <f t="shared" si="48"/>
        <v>#DIV/0!</v>
      </c>
    </row>
    <row r="120" spans="3:16" x14ac:dyDescent="0.2">
      <c r="C120" s="158" t="str">
        <f>C60</f>
        <v>Mechanical Work &amp; Maintenance</v>
      </c>
      <c r="D120" s="76">
        <f>D60</f>
        <v>0</v>
      </c>
      <c r="E120" s="76">
        <f t="shared" ref="E120:O120" si="52">E60</f>
        <v>0</v>
      </c>
      <c r="F120" s="76">
        <f t="shared" si="52"/>
        <v>0</v>
      </c>
      <c r="G120" s="76">
        <f t="shared" si="52"/>
        <v>0</v>
      </c>
      <c r="H120" s="76">
        <f t="shared" si="52"/>
        <v>0</v>
      </c>
      <c r="I120" s="76">
        <f t="shared" si="52"/>
        <v>0</v>
      </c>
      <c r="J120" s="76">
        <f t="shared" si="52"/>
        <v>0</v>
      </c>
      <c r="K120" s="76">
        <f t="shared" si="52"/>
        <v>0</v>
      </c>
      <c r="L120" s="76">
        <f t="shared" si="52"/>
        <v>0</v>
      </c>
      <c r="M120" s="76">
        <f t="shared" si="52"/>
        <v>0</v>
      </c>
      <c r="N120" s="76">
        <f t="shared" si="52"/>
        <v>0</v>
      </c>
      <c r="O120" s="76">
        <f t="shared" si="52"/>
        <v>0</v>
      </c>
      <c r="P120" s="77" t="e">
        <f t="shared" si="48"/>
        <v>#DIV/0!</v>
      </c>
    </row>
    <row r="121" spans="3:16" x14ac:dyDescent="0.2">
      <c r="C121" s="158" t="str">
        <f>C67</f>
        <v>Replacement Parts- Mechanical</v>
      </c>
      <c r="D121" s="76">
        <f>D67</f>
        <v>0</v>
      </c>
      <c r="E121" s="76">
        <f>E67</f>
        <v>0</v>
      </c>
      <c r="F121" s="76">
        <f t="shared" ref="F121:O121" si="53">F67</f>
        <v>0</v>
      </c>
      <c r="G121" s="76">
        <f t="shared" si="53"/>
        <v>0</v>
      </c>
      <c r="H121" s="76">
        <f t="shared" si="53"/>
        <v>0</v>
      </c>
      <c r="I121" s="76">
        <f t="shared" si="53"/>
        <v>0</v>
      </c>
      <c r="J121" s="76">
        <f t="shared" si="53"/>
        <v>0</v>
      </c>
      <c r="K121" s="76">
        <f t="shared" si="53"/>
        <v>0</v>
      </c>
      <c r="L121" s="76">
        <f t="shared" si="53"/>
        <v>0</v>
      </c>
      <c r="M121" s="76">
        <f t="shared" si="53"/>
        <v>0</v>
      </c>
      <c r="N121" s="76">
        <f t="shared" si="53"/>
        <v>0</v>
      </c>
      <c r="O121" s="76">
        <f t="shared" si="53"/>
        <v>0</v>
      </c>
      <c r="P121" s="77" t="e">
        <f t="shared" si="48"/>
        <v>#DIV/0!</v>
      </c>
    </row>
    <row r="122" spans="3:16" x14ac:dyDescent="0.2">
      <c r="C122" s="159" t="str">
        <f>C78</f>
        <v>Replacement Parts- Fire Protection</v>
      </c>
      <c r="D122" s="76">
        <f>D78</f>
        <v>0</v>
      </c>
      <c r="E122" s="76">
        <f t="shared" ref="E122:O122" si="54">E78</f>
        <v>0</v>
      </c>
      <c r="F122" s="76">
        <f t="shared" si="54"/>
        <v>0</v>
      </c>
      <c r="G122" s="76">
        <f t="shared" si="54"/>
        <v>0</v>
      </c>
      <c r="H122" s="76">
        <f t="shared" si="54"/>
        <v>0</v>
      </c>
      <c r="I122" s="76">
        <f t="shared" si="54"/>
        <v>0</v>
      </c>
      <c r="J122" s="76">
        <f t="shared" si="54"/>
        <v>0</v>
      </c>
      <c r="K122" s="76">
        <f t="shared" si="54"/>
        <v>0</v>
      </c>
      <c r="L122" s="76">
        <f t="shared" si="54"/>
        <v>0</v>
      </c>
      <c r="M122" s="76">
        <f t="shared" si="54"/>
        <v>0</v>
      </c>
      <c r="N122" s="76">
        <f t="shared" si="54"/>
        <v>0</v>
      </c>
      <c r="O122" s="76">
        <f t="shared" si="54"/>
        <v>0</v>
      </c>
      <c r="P122" s="77" t="e">
        <f t="shared" si="48"/>
        <v>#DIV/0!</v>
      </c>
    </row>
    <row r="123" spans="3:16" x14ac:dyDescent="0.2">
      <c r="C123" s="159" t="str">
        <f>C79</f>
        <v>Access Floor</v>
      </c>
      <c r="D123" s="76">
        <f>D79</f>
        <v>0</v>
      </c>
      <c r="E123" s="76">
        <f t="shared" ref="E123:O123" si="55">E79</f>
        <v>0</v>
      </c>
      <c r="F123" s="76">
        <f t="shared" si="55"/>
        <v>0</v>
      </c>
      <c r="G123" s="76">
        <f t="shared" si="55"/>
        <v>0</v>
      </c>
      <c r="H123" s="76">
        <f t="shared" si="55"/>
        <v>0</v>
      </c>
      <c r="I123" s="76">
        <f t="shared" si="55"/>
        <v>0</v>
      </c>
      <c r="J123" s="76">
        <f t="shared" si="55"/>
        <v>0</v>
      </c>
      <c r="K123" s="76">
        <f t="shared" si="55"/>
        <v>0</v>
      </c>
      <c r="L123" s="76">
        <f t="shared" si="55"/>
        <v>0</v>
      </c>
      <c r="M123" s="76">
        <f t="shared" si="55"/>
        <v>0</v>
      </c>
      <c r="N123" s="76">
        <f t="shared" si="55"/>
        <v>0</v>
      </c>
      <c r="O123" s="76">
        <f t="shared" si="55"/>
        <v>0</v>
      </c>
      <c r="P123" s="77" t="e">
        <f t="shared" si="48"/>
        <v>#DIV/0!</v>
      </c>
    </row>
    <row r="124" spans="3:16" x14ac:dyDescent="0.2">
      <c r="C124" s="159" t="s">
        <v>10</v>
      </c>
      <c r="D124" s="76">
        <f>D80</f>
        <v>0</v>
      </c>
      <c r="E124" s="76">
        <f t="shared" ref="E124:O124" si="56">E80</f>
        <v>0</v>
      </c>
      <c r="F124" s="76">
        <f t="shared" si="56"/>
        <v>0</v>
      </c>
      <c r="G124" s="76">
        <f t="shared" si="56"/>
        <v>0</v>
      </c>
      <c r="H124" s="76">
        <f t="shared" si="56"/>
        <v>0</v>
      </c>
      <c r="I124" s="76">
        <f t="shared" si="56"/>
        <v>0</v>
      </c>
      <c r="J124" s="76">
        <f t="shared" si="56"/>
        <v>0</v>
      </c>
      <c r="K124" s="76">
        <f t="shared" si="56"/>
        <v>0</v>
      </c>
      <c r="L124" s="76">
        <f t="shared" si="56"/>
        <v>0</v>
      </c>
      <c r="M124" s="76">
        <f t="shared" si="56"/>
        <v>0</v>
      </c>
      <c r="N124" s="76">
        <f t="shared" si="56"/>
        <v>0</v>
      </c>
      <c r="O124" s="76">
        <f t="shared" si="56"/>
        <v>0</v>
      </c>
      <c r="P124" s="77" t="e">
        <f t="shared" si="48"/>
        <v>#DIV/0!</v>
      </c>
    </row>
    <row r="125" spans="3:16" x14ac:dyDescent="0.2">
      <c r="C125" s="159" t="s">
        <v>64</v>
      </c>
      <c r="D125" s="76">
        <f>D81</f>
        <v>0</v>
      </c>
      <c r="E125" s="76">
        <f t="shared" ref="E125:O125" si="57">E81</f>
        <v>0</v>
      </c>
      <c r="F125" s="76">
        <f t="shared" si="57"/>
        <v>0</v>
      </c>
      <c r="G125" s="76">
        <f t="shared" si="57"/>
        <v>0</v>
      </c>
      <c r="H125" s="76">
        <f t="shared" si="57"/>
        <v>0</v>
      </c>
      <c r="I125" s="76">
        <f t="shared" si="57"/>
        <v>0</v>
      </c>
      <c r="J125" s="76">
        <f t="shared" si="57"/>
        <v>0</v>
      </c>
      <c r="K125" s="76">
        <f t="shared" si="57"/>
        <v>0</v>
      </c>
      <c r="L125" s="76">
        <f t="shared" si="57"/>
        <v>0</v>
      </c>
      <c r="M125" s="76">
        <f t="shared" si="57"/>
        <v>0</v>
      </c>
      <c r="N125" s="76">
        <f t="shared" si="57"/>
        <v>0</v>
      </c>
      <c r="O125" s="76">
        <f t="shared" si="57"/>
        <v>0</v>
      </c>
      <c r="P125" s="77" t="e">
        <f t="shared" si="48"/>
        <v>#DIV/0!</v>
      </c>
    </row>
    <row r="126" spans="3:16" x14ac:dyDescent="0.2">
      <c r="C126" s="169" t="str">
        <f>C82</f>
        <v>CCTV/ Camera</v>
      </c>
      <c r="D126" s="76">
        <f t="shared" ref="D126:O127" si="58">D82</f>
        <v>0</v>
      </c>
      <c r="E126" s="76">
        <f t="shared" si="58"/>
        <v>0</v>
      </c>
      <c r="F126" s="76">
        <f t="shared" si="58"/>
        <v>0</v>
      </c>
      <c r="G126" s="76">
        <f t="shared" si="58"/>
        <v>0</v>
      </c>
      <c r="H126" s="76">
        <f t="shared" si="58"/>
        <v>0</v>
      </c>
      <c r="I126" s="76">
        <f t="shared" si="58"/>
        <v>0</v>
      </c>
      <c r="J126" s="76">
        <f t="shared" si="58"/>
        <v>0</v>
      </c>
      <c r="K126" s="76">
        <f t="shared" si="58"/>
        <v>0</v>
      </c>
      <c r="L126" s="76">
        <f t="shared" si="58"/>
        <v>0</v>
      </c>
      <c r="M126" s="76">
        <f t="shared" si="58"/>
        <v>0</v>
      </c>
      <c r="N126" s="76">
        <f t="shared" si="58"/>
        <v>0</v>
      </c>
      <c r="O126" s="76">
        <f t="shared" si="58"/>
        <v>0</v>
      </c>
      <c r="P126" s="77" t="e">
        <f t="shared" ref="P126:P127" si="59">O126/O$129</f>
        <v>#DIV/0!</v>
      </c>
    </row>
    <row r="127" spans="3:16" x14ac:dyDescent="0.2">
      <c r="C127" s="169" t="str">
        <f>C83</f>
        <v>Access Control</v>
      </c>
      <c r="D127" s="76">
        <f t="shared" si="58"/>
        <v>0</v>
      </c>
      <c r="E127" s="76">
        <f t="shared" si="58"/>
        <v>0</v>
      </c>
      <c r="F127" s="76">
        <f t="shared" si="58"/>
        <v>0</v>
      </c>
      <c r="G127" s="76">
        <f t="shared" si="58"/>
        <v>0</v>
      </c>
      <c r="H127" s="76">
        <f t="shared" si="58"/>
        <v>0</v>
      </c>
      <c r="I127" s="76">
        <f t="shared" si="58"/>
        <v>0</v>
      </c>
      <c r="J127" s="76">
        <f t="shared" si="58"/>
        <v>0</v>
      </c>
      <c r="K127" s="76">
        <f t="shared" si="58"/>
        <v>0</v>
      </c>
      <c r="L127" s="76">
        <f t="shared" si="58"/>
        <v>0</v>
      </c>
      <c r="M127" s="76">
        <f t="shared" si="58"/>
        <v>0</v>
      </c>
      <c r="N127" s="76">
        <f t="shared" si="58"/>
        <v>0</v>
      </c>
      <c r="O127" s="76">
        <f t="shared" si="58"/>
        <v>0</v>
      </c>
      <c r="P127" s="77" t="e">
        <f t="shared" si="59"/>
        <v>#DIV/0!</v>
      </c>
    </row>
    <row r="128" spans="3:16" x14ac:dyDescent="0.2">
      <c r="C128" s="75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5"/>
    </row>
    <row r="129" spans="3:16" x14ac:dyDescent="0.2">
      <c r="C129" s="79" t="s">
        <v>97</v>
      </c>
      <c r="D129" s="80">
        <f>D84</f>
        <v>0</v>
      </c>
      <c r="E129" s="80">
        <f t="shared" ref="E129:O129" si="60">E84</f>
        <v>0</v>
      </c>
      <c r="F129" s="80">
        <f t="shared" si="60"/>
        <v>0</v>
      </c>
      <c r="G129" s="80">
        <f t="shared" si="60"/>
        <v>0</v>
      </c>
      <c r="H129" s="80">
        <f t="shared" si="60"/>
        <v>0</v>
      </c>
      <c r="I129" s="80">
        <f t="shared" si="60"/>
        <v>0</v>
      </c>
      <c r="J129" s="80">
        <f t="shared" si="60"/>
        <v>0</v>
      </c>
      <c r="K129" s="80">
        <f t="shared" si="60"/>
        <v>0</v>
      </c>
      <c r="L129" s="80">
        <f t="shared" si="60"/>
        <v>0</v>
      </c>
      <c r="M129" s="80">
        <f t="shared" si="60"/>
        <v>0</v>
      </c>
      <c r="N129" s="80">
        <f t="shared" si="60"/>
        <v>0</v>
      </c>
      <c r="O129" s="80">
        <f t="shared" si="60"/>
        <v>0</v>
      </c>
      <c r="P129" s="79"/>
    </row>
    <row r="130" spans="3:16" x14ac:dyDescent="0.2">
      <c r="C130" s="66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4"/>
    </row>
    <row r="132" spans="3:16" x14ac:dyDescent="0.2">
      <c r="C132" s="4"/>
    </row>
    <row r="149" spans="3:15" s="4" customFormat="1" x14ac:dyDescent="0.2">
      <c r="C149" s="2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1" spans="3:15" x14ac:dyDescent="0.2">
      <c r="C151" s="4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3" spans="3:15" x14ac:dyDescent="0.2">
      <c r="C153" s="4"/>
    </row>
  </sheetData>
  <mergeCells count="3">
    <mergeCell ref="E6:H6"/>
    <mergeCell ref="C1:O1"/>
    <mergeCell ref="P1:Q1"/>
  </mergeCells>
  <phoneticPr fontId="16" type="noConversion"/>
  <pageMargins left="0.2" right="0.2" top="0.5" bottom="0.5" header="0.3" footer="0.3"/>
  <pageSetup paperSize="3" scale="58" orientation="landscape" horizontalDpi="4294967292" verticalDpi="4294967292" r:id="rId1"/>
  <ignoredErrors>
    <ignoredError sqref="D53 I20 I37 D40:H40 I32:I35 O20:O23" emptyCellReference="1"/>
    <ignoredError sqref="K80 K56 K20 E67 E60:N60 F67:N67" formula="1"/>
    <ignoredError sqref="D72" formulaRange="1"/>
    <ignoredError sqref="E72:N72" formula="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0"/>
  <sheetViews>
    <sheetView showGridLines="0" zoomScale="130" zoomScaleNormal="130" workbookViewId="0">
      <selection activeCell="A2" sqref="A2"/>
    </sheetView>
  </sheetViews>
  <sheetFormatPr baseColWidth="10" defaultColWidth="11.5" defaultRowHeight="15" x14ac:dyDescent="0.2"/>
  <cols>
    <col min="1" max="1" width="7.5" customWidth="1"/>
    <col min="2" max="2" width="42.1640625" customWidth="1"/>
    <col min="15" max="15" width="14.33203125" customWidth="1"/>
  </cols>
  <sheetData>
    <row r="1" spans="2:14" ht="21" x14ac:dyDescent="0.25">
      <c r="B1" s="178" t="s">
        <v>134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2:14" ht="16" x14ac:dyDescent="0.2">
      <c r="B2" s="10" t="str">
        <f>B24</f>
        <v>Communications - Network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4" spans="2:14" x14ac:dyDescent="0.2">
      <c r="B4" s="72" t="s">
        <v>104</v>
      </c>
    </row>
    <row r="23" spans="1:15" x14ac:dyDescent="0.2">
      <c r="B23" s="3" t="s">
        <v>40</v>
      </c>
      <c r="C23" s="15">
        <f>'Facility-Centric Costs'!D18</f>
        <v>2020</v>
      </c>
      <c r="D23" s="15">
        <f>'Facility-Centric Costs'!E18</f>
        <v>2021</v>
      </c>
      <c r="E23" s="15">
        <f>'Facility-Centric Costs'!F18</f>
        <v>2022</v>
      </c>
      <c r="F23" s="15">
        <f>'Facility-Centric Costs'!G18</f>
        <v>2023</v>
      </c>
      <c r="G23" s="15">
        <f>'Facility-Centric Costs'!H18</f>
        <v>2024</v>
      </c>
      <c r="H23" s="15" t="str">
        <f>'Facility-Centric Costs'!I18</f>
        <v>5-Yr Cost</v>
      </c>
      <c r="I23" s="15">
        <f>'Facility-Centric Costs'!J18</f>
        <v>2025</v>
      </c>
      <c r="J23" s="15">
        <f>'Facility-Centric Costs'!K18</f>
        <v>2026</v>
      </c>
      <c r="K23" s="15">
        <f>'Facility-Centric Costs'!L18</f>
        <v>2027</v>
      </c>
      <c r="L23" s="15">
        <f>'Facility-Centric Costs'!M18</f>
        <v>2028</v>
      </c>
      <c r="M23" s="15">
        <f>'Facility-Centric Costs'!N18</f>
        <v>2029</v>
      </c>
      <c r="N23" s="15" t="s">
        <v>42</v>
      </c>
    </row>
    <row r="24" spans="1:15" x14ac:dyDescent="0.2">
      <c r="A24" s="161" t="s">
        <v>126</v>
      </c>
      <c r="B24" s="8" t="s">
        <v>66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5" x14ac:dyDescent="0.2">
      <c r="A25" s="162" t="s">
        <v>127</v>
      </c>
      <c r="B25" s="2" t="s">
        <v>138</v>
      </c>
      <c r="C25" s="18">
        <v>0</v>
      </c>
      <c r="D25" s="42">
        <f t="shared" ref="D25:G27" si="0">C25*$C$30+C25</f>
        <v>0</v>
      </c>
      <c r="E25" s="42">
        <f t="shared" si="0"/>
        <v>0</v>
      </c>
      <c r="F25" s="42">
        <f t="shared" si="0"/>
        <v>0</v>
      </c>
      <c r="G25" s="42">
        <f t="shared" si="0"/>
        <v>0</v>
      </c>
      <c r="H25" s="20">
        <f>SUM(C25:G25)</f>
        <v>0</v>
      </c>
      <c r="I25" s="42">
        <f>G25*C$30+G25</f>
        <v>0</v>
      </c>
      <c r="J25" s="42">
        <f t="shared" ref="J25:M27" si="1">I25*$C$30+I25</f>
        <v>0</v>
      </c>
      <c r="K25" s="42">
        <f t="shared" si="1"/>
        <v>0</v>
      </c>
      <c r="L25" s="42">
        <f t="shared" si="1"/>
        <v>0</v>
      </c>
      <c r="M25" s="42">
        <f t="shared" si="1"/>
        <v>0</v>
      </c>
      <c r="N25" s="20">
        <f>SUM(H25:M25)</f>
        <v>0</v>
      </c>
    </row>
    <row r="26" spans="1:15" x14ac:dyDescent="0.2">
      <c r="B26" s="38" t="s">
        <v>139</v>
      </c>
      <c r="C26" s="18">
        <v>0</v>
      </c>
      <c r="D26" s="42">
        <f t="shared" si="0"/>
        <v>0</v>
      </c>
      <c r="E26" s="42">
        <f t="shared" si="0"/>
        <v>0</v>
      </c>
      <c r="F26" s="42">
        <f t="shared" si="0"/>
        <v>0</v>
      </c>
      <c r="G26" s="42">
        <f t="shared" si="0"/>
        <v>0</v>
      </c>
      <c r="H26" s="20">
        <f>SUM(C26:G26)</f>
        <v>0</v>
      </c>
      <c r="I26" s="42">
        <f>G26*C$30+G26</f>
        <v>0</v>
      </c>
      <c r="J26" s="42">
        <f t="shared" si="1"/>
        <v>0</v>
      </c>
      <c r="K26" s="42">
        <f t="shared" si="1"/>
        <v>0</v>
      </c>
      <c r="L26" s="42">
        <f t="shared" si="1"/>
        <v>0</v>
      </c>
      <c r="M26" s="42">
        <f t="shared" si="1"/>
        <v>0</v>
      </c>
      <c r="N26" s="20">
        <f>SUM(H26:M26)</f>
        <v>0</v>
      </c>
      <c r="O26" s="154" t="s">
        <v>2</v>
      </c>
    </row>
    <row r="27" spans="1:15" x14ac:dyDescent="0.2">
      <c r="B27" s="38" t="s">
        <v>139</v>
      </c>
      <c r="C27" s="18">
        <v>0</v>
      </c>
      <c r="D27" s="42">
        <f t="shared" si="0"/>
        <v>0</v>
      </c>
      <c r="E27" s="42">
        <f t="shared" si="0"/>
        <v>0</v>
      </c>
      <c r="F27" s="42">
        <f t="shared" si="0"/>
        <v>0</v>
      </c>
      <c r="G27" s="42">
        <f t="shared" si="0"/>
        <v>0</v>
      </c>
      <c r="H27" s="20">
        <f>SUM(C27:G27)</f>
        <v>0</v>
      </c>
      <c r="I27" s="42">
        <f>G27*C$30+G27</f>
        <v>0</v>
      </c>
      <c r="J27" s="42">
        <f t="shared" si="1"/>
        <v>0</v>
      </c>
      <c r="K27" s="42">
        <f t="shared" si="1"/>
        <v>0</v>
      </c>
      <c r="L27" s="42">
        <f t="shared" si="1"/>
        <v>0</v>
      </c>
      <c r="M27" s="42">
        <f t="shared" si="1"/>
        <v>0</v>
      </c>
      <c r="N27" s="20">
        <f>SUM(H27:M27)</f>
        <v>0</v>
      </c>
    </row>
    <row r="28" spans="1:15" x14ac:dyDescent="0.2">
      <c r="B28" s="51" t="s">
        <v>95</v>
      </c>
      <c r="C28" s="52">
        <f>SUM(C25:C27)</f>
        <v>0</v>
      </c>
      <c r="D28" s="52">
        <f t="shared" ref="D28:N28" si="2">SUM(D25:D27)</f>
        <v>0</v>
      </c>
      <c r="E28" s="52">
        <f t="shared" si="2"/>
        <v>0</v>
      </c>
      <c r="F28" s="52">
        <f t="shared" si="2"/>
        <v>0</v>
      </c>
      <c r="G28" s="52">
        <f t="shared" si="2"/>
        <v>0</v>
      </c>
      <c r="H28" s="52">
        <f t="shared" si="2"/>
        <v>0</v>
      </c>
      <c r="I28" s="52">
        <f t="shared" si="2"/>
        <v>0</v>
      </c>
      <c r="J28" s="52">
        <f t="shared" si="2"/>
        <v>0</v>
      </c>
      <c r="K28" s="52">
        <f t="shared" si="2"/>
        <v>0</v>
      </c>
      <c r="L28" s="52">
        <f t="shared" si="2"/>
        <v>0</v>
      </c>
      <c r="M28" s="52">
        <f t="shared" si="2"/>
        <v>0</v>
      </c>
      <c r="N28" s="52">
        <f t="shared" si="2"/>
        <v>0</v>
      </c>
    </row>
    <row r="30" spans="1:15" x14ac:dyDescent="0.2">
      <c r="B30" s="12" t="s">
        <v>46</v>
      </c>
      <c r="C30" s="34">
        <v>0.01</v>
      </c>
    </row>
    <row r="34" spans="1:5" x14ac:dyDescent="0.2">
      <c r="C34" s="179" t="s">
        <v>98</v>
      </c>
      <c r="D34" s="179"/>
      <c r="E34" s="179"/>
    </row>
    <row r="35" spans="1:5" x14ac:dyDescent="0.2">
      <c r="D35" s="168" t="str">
        <f>B25</f>
        <v xml:space="preserve">Xxxxx Circuits </v>
      </c>
      <c r="E35" s="84" t="e">
        <f>N25/N$28</f>
        <v>#DIV/0!</v>
      </c>
    </row>
    <row r="36" spans="1:5" x14ac:dyDescent="0.2">
      <c r="D36" s="168" t="str">
        <f>B26</f>
        <v>Vendor name and service description</v>
      </c>
      <c r="E36" s="84" t="e">
        <f>N26/N$28</f>
        <v>#DIV/0!</v>
      </c>
    </row>
    <row r="37" spans="1:5" x14ac:dyDescent="0.2">
      <c r="D37" s="168" t="str">
        <f>B27</f>
        <v>Vendor name and service description</v>
      </c>
      <c r="E37" s="84" t="e">
        <f>N27/N$28</f>
        <v>#DIV/0!</v>
      </c>
    </row>
    <row r="38" spans="1:5" x14ac:dyDescent="0.2">
      <c r="C38" s="83"/>
      <c r="D38" s="105"/>
      <c r="E38" s="84" t="e">
        <f>N28/N$28</f>
        <v>#DIV/0!</v>
      </c>
    </row>
    <row r="40" spans="1:5" x14ac:dyDescent="0.2">
      <c r="A40" s="1"/>
    </row>
  </sheetData>
  <mergeCells count="2">
    <mergeCell ref="B1:N1"/>
    <mergeCell ref="C34:E34"/>
  </mergeCells>
  <pageMargins left="0.25" right="0.2" top="0.5" bottom="0.5" header="0.3" footer="0.3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7"/>
  <sheetViews>
    <sheetView showGridLines="0" zoomScale="130" zoomScaleNormal="130" zoomScalePageLayoutView="98" workbookViewId="0">
      <selection activeCell="A2" sqref="A2"/>
    </sheetView>
  </sheetViews>
  <sheetFormatPr baseColWidth="10" defaultColWidth="11.5" defaultRowHeight="15" x14ac:dyDescent="0.2"/>
  <cols>
    <col min="1" max="1" width="11.5" style="2"/>
    <col min="2" max="2" width="42.1640625" customWidth="1"/>
    <col min="13" max="13" width="11.1640625" customWidth="1"/>
  </cols>
  <sheetData>
    <row r="1" spans="1:14" ht="21" x14ac:dyDescent="0.25">
      <c r="B1" s="178" t="s">
        <v>134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ht="16" x14ac:dyDescent="0.2">
      <c r="B2" s="10" t="str">
        <f>B10</f>
        <v>Software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60" customFormat="1" ht="16" x14ac:dyDescent="0.2">
      <c r="A3" s="38"/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s="60" customFormat="1" ht="16" x14ac:dyDescent="0.2">
      <c r="A4" s="38"/>
      <c r="B4" s="72" t="s">
        <v>104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s="60" customFormat="1" ht="16" x14ac:dyDescent="0.2">
      <c r="A5" s="38"/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s="60" customFormat="1" ht="16" x14ac:dyDescent="0.2">
      <c r="A6" s="38"/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60" customFormat="1" ht="16" x14ac:dyDescent="0.2">
      <c r="A7" s="38"/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9" spans="1:14" x14ac:dyDescent="0.2">
      <c r="B9" s="3" t="s">
        <v>40</v>
      </c>
      <c r="C9" s="15">
        <f>'Facility-Centric Costs'!D18</f>
        <v>2020</v>
      </c>
      <c r="D9" s="15">
        <f>'Facility-Centric Costs'!E18</f>
        <v>2021</v>
      </c>
      <c r="E9" s="15">
        <f>'Facility-Centric Costs'!F18</f>
        <v>2022</v>
      </c>
      <c r="F9" s="15">
        <f>'Facility-Centric Costs'!G18</f>
        <v>2023</v>
      </c>
      <c r="G9" s="15">
        <f>'Facility-Centric Costs'!H18</f>
        <v>2024</v>
      </c>
      <c r="H9" s="15" t="str">
        <f>'Facility-Centric Costs'!I18</f>
        <v>5-Yr Cost</v>
      </c>
      <c r="I9" s="15">
        <f>'Facility-Centric Costs'!J18</f>
        <v>2025</v>
      </c>
      <c r="J9" s="15">
        <f>'Facility-Centric Costs'!K18</f>
        <v>2026</v>
      </c>
      <c r="K9" s="15">
        <f>'Facility-Centric Costs'!L18</f>
        <v>2027</v>
      </c>
      <c r="L9" s="15">
        <f>'Facility-Centric Costs'!M18</f>
        <v>2028</v>
      </c>
      <c r="M9" s="15">
        <f>'Facility-Centric Costs'!N18</f>
        <v>2029</v>
      </c>
      <c r="N9" s="15" t="s">
        <v>42</v>
      </c>
    </row>
    <row r="10" spans="1:14" x14ac:dyDescent="0.2">
      <c r="A10" s="161" t="s">
        <v>126</v>
      </c>
      <c r="B10" s="8" t="s">
        <v>82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x14ac:dyDescent="0.2">
      <c r="A11" s="162" t="s">
        <v>127</v>
      </c>
      <c r="B11" s="2" t="s">
        <v>2</v>
      </c>
      <c r="C11" s="18">
        <v>0</v>
      </c>
      <c r="D11" s="42">
        <f t="shared" ref="D11:G14" si="0">C11*$C$17+C11</f>
        <v>0</v>
      </c>
      <c r="E11" s="42">
        <f t="shared" si="0"/>
        <v>0</v>
      </c>
      <c r="F11" s="42">
        <f t="shared" si="0"/>
        <v>0</v>
      </c>
      <c r="G11" s="42">
        <f t="shared" si="0"/>
        <v>0</v>
      </c>
      <c r="H11" s="32">
        <f>SUM(C11:G11)</f>
        <v>0</v>
      </c>
      <c r="I11" s="42">
        <f>G11*$C$17+G11</f>
        <v>0</v>
      </c>
      <c r="J11" s="42">
        <f>I11*$C$17+I11</f>
        <v>0</v>
      </c>
      <c r="K11" s="42">
        <f t="shared" ref="K11:M14" si="1">J11*$C$17+I11</f>
        <v>0</v>
      </c>
      <c r="L11" s="42">
        <f t="shared" si="1"/>
        <v>0</v>
      </c>
      <c r="M11" s="42">
        <f t="shared" si="1"/>
        <v>0</v>
      </c>
      <c r="N11" s="32">
        <f>SUM(H11:M11)</f>
        <v>0</v>
      </c>
    </row>
    <row r="12" spans="1:14" x14ac:dyDescent="0.2">
      <c r="B12" s="2"/>
      <c r="C12" s="18">
        <v>0</v>
      </c>
      <c r="D12" s="42">
        <f t="shared" si="0"/>
        <v>0</v>
      </c>
      <c r="E12" s="42">
        <f t="shared" si="0"/>
        <v>0</v>
      </c>
      <c r="F12" s="42">
        <f t="shared" si="0"/>
        <v>0</v>
      </c>
      <c r="G12" s="42">
        <f t="shared" si="0"/>
        <v>0</v>
      </c>
      <c r="H12" s="20">
        <f>SUM(C12:G12)</f>
        <v>0</v>
      </c>
      <c r="I12" s="42">
        <f>G12*$C$17+G12</f>
        <v>0</v>
      </c>
      <c r="J12" s="42">
        <f>I12*$C$17+I12</f>
        <v>0</v>
      </c>
      <c r="K12" s="42">
        <f t="shared" si="1"/>
        <v>0</v>
      </c>
      <c r="L12" s="42">
        <f t="shared" si="1"/>
        <v>0</v>
      </c>
      <c r="M12" s="42">
        <f t="shared" si="1"/>
        <v>0</v>
      </c>
      <c r="N12" s="20">
        <f>SUM(H12:M12)</f>
        <v>0</v>
      </c>
    </row>
    <row r="13" spans="1:14" x14ac:dyDescent="0.2">
      <c r="B13" s="38"/>
      <c r="C13" s="18">
        <v>0</v>
      </c>
      <c r="D13" s="42">
        <f t="shared" si="0"/>
        <v>0</v>
      </c>
      <c r="E13" s="42">
        <f t="shared" si="0"/>
        <v>0</v>
      </c>
      <c r="F13" s="42">
        <f t="shared" si="0"/>
        <v>0</v>
      </c>
      <c r="G13" s="42">
        <f t="shared" si="0"/>
        <v>0</v>
      </c>
      <c r="H13" s="20">
        <f>SUM(C13:G13)</f>
        <v>0</v>
      </c>
      <c r="I13" s="42">
        <f>G13*$C$17+G13</f>
        <v>0</v>
      </c>
      <c r="J13" s="42">
        <f>I13*$C$17+I13</f>
        <v>0</v>
      </c>
      <c r="K13" s="42">
        <f t="shared" si="1"/>
        <v>0</v>
      </c>
      <c r="L13" s="42">
        <f t="shared" si="1"/>
        <v>0</v>
      </c>
      <c r="M13" s="42">
        <f t="shared" si="1"/>
        <v>0</v>
      </c>
      <c r="N13" s="20">
        <f>SUM(H13:M13)</f>
        <v>0</v>
      </c>
    </row>
    <row r="14" spans="1:14" x14ac:dyDescent="0.2">
      <c r="B14" s="38"/>
      <c r="C14" s="18">
        <v>0</v>
      </c>
      <c r="D14" s="42">
        <f t="shared" si="0"/>
        <v>0</v>
      </c>
      <c r="E14" s="42">
        <f t="shared" si="0"/>
        <v>0</v>
      </c>
      <c r="F14" s="42">
        <f t="shared" si="0"/>
        <v>0</v>
      </c>
      <c r="G14" s="42">
        <f t="shared" si="0"/>
        <v>0</v>
      </c>
      <c r="H14" s="20">
        <f>SUM(C14:G14)</f>
        <v>0</v>
      </c>
      <c r="I14" s="42">
        <f>G14*$C$17+G14</f>
        <v>0</v>
      </c>
      <c r="J14" s="42">
        <f>I14*$C$17+I14</f>
        <v>0</v>
      </c>
      <c r="K14" s="42">
        <f t="shared" si="1"/>
        <v>0</v>
      </c>
      <c r="L14" s="42">
        <f t="shared" si="1"/>
        <v>0</v>
      </c>
      <c r="M14" s="42">
        <f t="shared" si="1"/>
        <v>0</v>
      </c>
      <c r="N14" s="20">
        <f>SUM(H14:M14)</f>
        <v>0</v>
      </c>
    </row>
    <row r="15" spans="1:14" x14ac:dyDescent="0.2">
      <c r="B15" s="3" t="s">
        <v>95</v>
      </c>
      <c r="C15" s="50">
        <f t="shared" ref="C15:N15" si="2">SUM(C11:C14)</f>
        <v>0</v>
      </c>
      <c r="D15" s="50">
        <f t="shared" si="2"/>
        <v>0</v>
      </c>
      <c r="E15" s="50">
        <f t="shared" si="2"/>
        <v>0</v>
      </c>
      <c r="F15" s="50">
        <f t="shared" si="2"/>
        <v>0</v>
      </c>
      <c r="G15" s="50">
        <f t="shared" si="2"/>
        <v>0</v>
      </c>
      <c r="H15" s="50">
        <f t="shared" si="2"/>
        <v>0</v>
      </c>
      <c r="I15" s="50">
        <f t="shared" si="2"/>
        <v>0</v>
      </c>
      <c r="J15" s="50">
        <f t="shared" si="2"/>
        <v>0</v>
      </c>
      <c r="K15" s="50">
        <f t="shared" si="2"/>
        <v>0</v>
      </c>
      <c r="L15" s="50">
        <f t="shared" si="2"/>
        <v>0</v>
      </c>
      <c r="M15" s="50">
        <f t="shared" si="2"/>
        <v>0</v>
      </c>
      <c r="N15" s="50">
        <f t="shared" si="2"/>
        <v>0</v>
      </c>
    </row>
    <row r="17" spans="1:3" x14ac:dyDescent="0.2">
      <c r="B17" s="12" t="s">
        <v>46</v>
      </c>
      <c r="C17" s="34">
        <v>0.01</v>
      </c>
    </row>
    <row r="27" spans="1:3" x14ac:dyDescent="0.2">
      <c r="A27" s="2" t="s">
        <v>2</v>
      </c>
    </row>
  </sheetData>
  <mergeCells count="1">
    <mergeCell ref="B1:N1"/>
  </mergeCells>
  <pageMargins left="0.2" right="0.2" top="0.5" bottom="0.5" header="0.3" footer="0.3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7"/>
  <sheetViews>
    <sheetView showGridLines="0" zoomScale="130" zoomScaleNormal="130" workbookViewId="0">
      <selection activeCell="A2" sqref="A2"/>
    </sheetView>
  </sheetViews>
  <sheetFormatPr baseColWidth="10" defaultColWidth="11.5" defaultRowHeight="15" outlineLevelRow="1" x14ac:dyDescent="0.2"/>
  <cols>
    <col min="1" max="1" width="11.5" style="2"/>
    <col min="2" max="2" width="42.1640625" customWidth="1"/>
  </cols>
  <sheetData>
    <row r="1" spans="2:14" ht="21" x14ac:dyDescent="0.25">
      <c r="B1" s="178" t="s">
        <v>134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2:14" ht="16" x14ac:dyDescent="0.2">
      <c r="B2" s="10" t="s">
        <v>50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4" spans="2:14" x14ac:dyDescent="0.2">
      <c r="B4" s="72" t="s">
        <v>104</v>
      </c>
    </row>
    <row r="22" spans="1:14" x14ac:dyDescent="0.2">
      <c r="B22" s="27" t="s">
        <v>40</v>
      </c>
      <c r="C22" s="15">
        <f>'Facility-Centric Costs'!D18</f>
        <v>2020</v>
      </c>
      <c r="D22" s="15">
        <f>'Facility-Centric Costs'!E18</f>
        <v>2021</v>
      </c>
      <c r="E22" s="15">
        <f>'Facility-Centric Costs'!F18</f>
        <v>2022</v>
      </c>
      <c r="F22" s="15">
        <f>'Facility-Centric Costs'!G18</f>
        <v>2023</v>
      </c>
      <c r="G22" s="15">
        <f>'Facility-Centric Costs'!H18</f>
        <v>2024</v>
      </c>
      <c r="H22" s="15" t="str">
        <f>'Facility-Centric Costs'!I18</f>
        <v>5-Yr Cost</v>
      </c>
      <c r="I22" s="15">
        <f>'Facility-Centric Costs'!J18</f>
        <v>2025</v>
      </c>
      <c r="J22" s="15">
        <f>'Facility-Centric Costs'!K18</f>
        <v>2026</v>
      </c>
      <c r="K22" s="15">
        <f>'Facility-Centric Costs'!L18</f>
        <v>2027</v>
      </c>
      <c r="L22" s="15">
        <f>'Facility-Centric Costs'!M18</f>
        <v>2028</v>
      </c>
      <c r="M22" s="15">
        <f>'Facility-Centric Costs'!N18</f>
        <v>2029</v>
      </c>
      <c r="N22" s="15" t="s">
        <v>42</v>
      </c>
    </row>
    <row r="23" spans="1:14" x14ac:dyDescent="0.2">
      <c r="A23" s="161" t="s">
        <v>126</v>
      </c>
      <c r="B23" s="28" t="s">
        <v>51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">
      <c r="A24" s="162" t="s">
        <v>127</v>
      </c>
      <c r="B24" s="30" t="s">
        <v>67</v>
      </c>
      <c r="C24" s="31">
        <v>0</v>
      </c>
      <c r="D24" s="42">
        <f>C24*$C$38+C24</f>
        <v>0</v>
      </c>
      <c r="E24" s="42">
        <f>D24*$C$38+D24</f>
        <v>0</v>
      </c>
      <c r="F24" s="42">
        <f>E24*$C$38+E24</f>
        <v>0</v>
      </c>
      <c r="G24" s="42">
        <f>F24*$C$38+F24</f>
        <v>0</v>
      </c>
      <c r="H24" s="32">
        <f>SUM(C24:G24)</f>
        <v>0</v>
      </c>
      <c r="I24" s="42">
        <f>G24*$C$38+G24</f>
        <v>0</v>
      </c>
      <c r="J24" s="42">
        <f>I24*$C$38+I24</f>
        <v>0</v>
      </c>
      <c r="K24" s="42">
        <f>J24*$C$38+J24</f>
        <v>0</v>
      </c>
      <c r="L24" s="42">
        <f>K24*$C$38+K24</f>
        <v>0</v>
      </c>
      <c r="M24" s="42">
        <f>L24*$C$38+L24</f>
        <v>0</v>
      </c>
      <c r="N24" s="32">
        <f t="shared" ref="N24:N33" si="0">SUM(H24:M24)</f>
        <v>0</v>
      </c>
    </row>
    <row r="25" spans="1:14" x14ac:dyDescent="0.2">
      <c r="A25" s="162" t="s">
        <v>127</v>
      </c>
      <c r="B25" s="30" t="s">
        <v>68</v>
      </c>
      <c r="C25" s="31">
        <v>0</v>
      </c>
      <c r="D25" s="42">
        <f t="shared" ref="D25:D33" si="1">C25*$C$38+C25</f>
        <v>0</v>
      </c>
      <c r="E25" s="42">
        <f t="shared" ref="E25:E33" si="2">D25*$C$38+D25</f>
        <v>0</v>
      </c>
      <c r="F25" s="42">
        <f t="shared" ref="F25:G33" si="3">E25*$C$38+E25</f>
        <v>0</v>
      </c>
      <c r="G25" s="42">
        <f t="shared" si="3"/>
        <v>0</v>
      </c>
      <c r="H25" s="32">
        <f>SUM(C25:G25)</f>
        <v>0</v>
      </c>
      <c r="I25" s="42">
        <f t="shared" ref="I25:I33" si="4">G25*$C$38+G25</f>
        <v>0</v>
      </c>
      <c r="J25" s="42">
        <f t="shared" ref="J25:M33" si="5">I25*$C$38+I25</f>
        <v>0</v>
      </c>
      <c r="K25" s="42">
        <f t="shared" si="5"/>
        <v>0</v>
      </c>
      <c r="L25" s="42">
        <f t="shared" si="5"/>
        <v>0</v>
      </c>
      <c r="M25" s="42">
        <f t="shared" si="5"/>
        <v>0</v>
      </c>
      <c r="N25" s="32">
        <f t="shared" si="0"/>
        <v>0</v>
      </c>
    </row>
    <row r="26" spans="1:14" x14ac:dyDescent="0.2">
      <c r="A26" s="162" t="s">
        <v>127</v>
      </c>
      <c r="B26" s="30" t="s">
        <v>78</v>
      </c>
      <c r="C26" s="31">
        <v>0</v>
      </c>
      <c r="D26" s="42">
        <f t="shared" si="1"/>
        <v>0</v>
      </c>
      <c r="E26" s="42">
        <f t="shared" si="2"/>
        <v>0</v>
      </c>
      <c r="F26" s="42">
        <f t="shared" si="3"/>
        <v>0</v>
      </c>
      <c r="G26" s="42">
        <f t="shared" si="3"/>
        <v>0</v>
      </c>
      <c r="H26" s="32">
        <f t="shared" ref="H26:H33" si="6">SUM(C26:G26)</f>
        <v>0</v>
      </c>
      <c r="I26" s="42">
        <f t="shared" si="4"/>
        <v>0</v>
      </c>
      <c r="J26" s="42">
        <f t="shared" si="5"/>
        <v>0</v>
      </c>
      <c r="K26" s="42">
        <f t="shared" si="5"/>
        <v>0</v>
      </c>
      <c r="L26" s="42">
        <f t="shared" si="5"/>
        <v>0</v>
      </c>
      <c r="M26" s="42">
        <f t="shared" si="5"/>
        <v>0</v>
      </c>
      <c r="N26" s="32">
        <f t="shared" si="0"/>
        <v>0</v>
      </c>
    </row>
    <row r="27" spans="1:14" x14ac:dyDescent="0.2">
      <c r="A27" s="162" t="s">
        <v>127</v>
      </c>
      <c r="B27" s="30" t="s">
        <v>142</v>
      </c>
      <c r="C27" s="31">
        <v>0</v>
      </c>
      <c r="D27" s="42">
        <f t="shared" si="1"/>
        <v>0</v>
      </c>
      <c r="E27" s="42">
        <f t="shared" si="2"/>
        <v>0</v>
      </c>
      <c r="F27" s="42">
        <f t="shared" si="3"/>
        <v>0</v>
      </c>
      <c r="G27" s="42">
        <f t="shared" si="3"/>
        <v>0</v>
      </c>
      <c r="H27" s="32">
        <f>SUM(C27:G27)</f>
        <v>0</v>
      </c>
      <c r="I27" s="42">
        <f t="shared" si="4"/>
        <v>0</v>
      </c>
      <c r="J27" s="42">
        <f t="shared" si="5"/>
        <v>0</v>
      </c>
      <c r="K27" s="42">
        <f t="shared" si="5"/>
        <v>0</v>
      </c>
      <c r="L27" s="42">
        <f t="shared" si="5"/>
        <v>0</v>
      </c>
      <c r="M27" s="42">
        <f t="shared" si="5"/>
        <v>0</v>
      </c>
      <c r="N27" s="32">
        <f t="shared" si="0"/>
        <v>0</v>
      </c>
    </row>
    <row r="28" spans="1:14" x14ac:dyDescent="0.2">
      <c r="A28" s="162" t="s">
        <v>127</v>
      </c>
      <c r="B28" s="30" t="s">
        <v>143</v>
      </c>
      <c r="C28" s="31">
        <v>0</v>
      </c>
      <c r="D28" s="42">
        <f t="shared" si="1"/>
        <v>0</v>
      </c>
      <c r="E28" s="42">
        <f t="shared" si="2"/>
        <v>0</v>
      </c>
      <c r="F28" s="42">
        <f t="shared" si="3"/>
        <v>0</v>
      </c>
      <c r="G28" s="42">
        <f t="shared" si="3"/>
        <v>0</v>
      </c>
      <c r="H28" s="32">
        <f>SUM(C28:G28)</f>
        <v>0</v>
      </c>
      <c r="I28" s="42">
        <f t="shared" si="4"/>
        <v>0</v>
      </c>
      <c r="J28" s="42">
        <f t="shared" si="5"/>
        <v>0</v>
      </c>
      <c r="K28" s="42">
        <f t="shared" si="5"/>
        <v>0</v>
      </c>
      <c r="L28" s="42">
        <f t="shared" si="5"/>
        <v>0</v>
      </c>
      <c r="M28" s="42">
        <f t="shared" si="5"/>
        <v>0</v>
      </c>
      <c r="N28" s="32">
        <f t="shared" si="0"/>
        <v>0</v>
      </c>
    </row>
    <row r="29" spans="1:14" x14ac:dyDescent="0.2">
      <c r="A29" s="162" t="s">
        <v>127</v>
      </c>
      <c r="B29" s="30" t="s">
        <v>63</v>
      </c>
      <c r="C29" s="31">
        <v>0</v>
      </c>
      <c r="D29" s="42">
        <f t="shared" si="1"/>
        <v>0</v>
      </c>
      <c r="E29" s="42">
        <f t="shared" si="2"/>
        <v>0</v>
      </c>
      <c r="F29" s="42">
        <f t="shared" si="3"/>
        <v>0</v>
      </c>
      <c r="G29" s="42">
        <f t="shared" si="3"/>
        <v>0</v>
      </c>
      <c r="H29" s="32">
        <f>SUM(C29:G29)</f>
        <v>0</v>
      </c>
      <c r="I29" s="42">
        <f t="shared" si="4"/>
        <v>0</v>
      </c>
      <c r="J29" s="42">
        <f t="shared" si="5"/>
        <v>0</v>
      </c>
      <c r="K29" s="42">
        <f t="shared" si="5"/>
        <v>0</v>
      </c>
      <c r="L29" s="42">
        <f t="shared" si="5"/>
        <v>0</v>
      </c>
      <c r="M29" s="42">
        <f t="shared" si="5"/>
        <v>0</v>
      </c>
      <c r="N29" s="32">
        <f t="shared" si="0"/>
        <v>0</v>
      </c>
    </row>
    <row r="30" spans="1:14" outlineLevel="1" x14ac:dyDescent="0.2">
      <c r="B30" s="30" t="s">
        <v>52</v>
      </c>
      <c r="C30" s="31">
        <v>0</v>
      </c>
      <c r="D30" s="42">
        <f t="shared" si="1"/>
        <v>0</v>
      </c>
      <c r="E30" s="42">
        <f t="shared" si="2"/>
        <v>0</v>
      </c>
      <c r="F30" s="42">
        <f t="shared" si="3"/>
        <v>0</v>
      </c>
      <c r="G30" s="42">
        <f t="shared" si="3"/>
        <v>0</v>
      </c>
      <c r="H30" s="32">
        <f t="shared" si="6"/>
        <v>0</v>
      </c>
      <c r="I30" s="42">
        <f t="shared" si="4"/>
        <v>0</v>
      </c>
      <c r="J30" s="42">
        <f t="shared" si="5"/>
        <v>0</v>
      </c>
      <c r="K30" s="42">
        <f t="shared" si="5"/>
        <v>0</v>
      </c>
      <c r="L30" s="42">
        <f t="shared" si="5"/>
        <v>0</v>
      </c>
      <c r="M30" s="42">
        <f t="shared" si="5"/>
        <v>0</v>
      </c>
      <c r="N30" s="32">
        <f t="shared" si="0"/>
        <v>0</v>
      </c>
    </row>
    <row r="31" spans="1:14" outlineLevel="1" x14ac:dyDescent="0.2">
      <c r="B31" s="30" t="s">
        <v>53</v>
      </c>
      <c r="C31" s="31">
        <v>0</v>
      </c>
      <c r="D31" s="42">
        <f t="shared" si="1"/>
        <v>0</v>
      </c>
      <c r="E31" s="42">
        <f t="shared" si="2"/>
        <v>0</v>
      </c>
      <c r="F31" s="42">
        <f t="shared" si="3"/>
        <v>0</v>
      </c>
      <c r="G31" s="42">
        <f t="shared" si="3"/>
        <v>0</v>
      </c>
      <c r="H31" s="32">
        <f t="shared" si="6"/>
        <v>0</v>
      </c>
      <c r="I31" s="42">
        <f t="shared" si="4"/>
        <v>0</v>
      </c>
      <c r="J31" s="42">
        <f t="shared" si="5"/>
        <v>0</v>
      </c>
      <c r="K31" s="42">
        <f t="shared" si="5"/>
        <v>0</v>
      </c>
      <c r="L31" s="42">
        <f t="shared" si="5"/>
        <v>0</v>
      </c>
      <c r="M31" s="42">
        <f t="shared" si="5"/>
        <v>0</v>
      </c>
      <c r="N31" s="33">
        <f t="shared" si="0"/>
        <v>0</v>
      </c>
    </row>
    <row r="32" spans="1:14" outlineLevel="1" x14ac:dyDescent="0.2">
      <c r="B32" s="30" t="s">
        <v>55</v>
      </c>
      <c r="C32" s="31">
        <v>0</v>
      </c>
      <c r="D32" s="42">
        <f t="shared" si="1"/>
        <v>0</v>
      </c>
      <c r="E32" s="42">
        <f t="shared" si="2"/>
        <v>0</v>
      </c>
      <c r="F32" s="42">
        <f t="shared" si="3"/>
        <v>0</v>
      </c>
      <c r="G32" s="42">
        <f t="shared" si="3"/>
        <v>0</v>
      </c>
      <c r="H32" s="32">
        <f t="shared" si="6"/>
        <v>0</v>
      </c>
      <c r="I32" s="42">
        <f t="shared" si="4"/>
        <v>0</v>
      </c>
      <c r="J32" s="42">
        <f t="shared" si="5"/>
        <v>0</v>
      </c>
      <c r="K32" s="42">
        <f t="shared" si="5"/>
        <v>0</v>
      </c>
      <c r="L32" s="42">
        <f t="shared" si="5"/>
        <v>0</v>
      </c>
      <c r="M32" s="42">
        <f t="shared" si="5"/>
        <v>0</v>
      </c>
      <c r="N32" s="33">
        <f t="shared" si="0"/>
        <v>0</v>
      </c>
    </row>
    <row r="33" spans="2:14" outlineLevel="1" x14ac:dyDescent="0.2">
      <c r="B33" s="30" t="s">
        <v>54</v>
      </c>
      <c r="C33" s="31">
        <v>0</v>
      </c>
      <c r="D33" s="42">
        <f t="shared" si="1"/>
        <v>0</v>
      </c>
      <c r="E33" s="42">
        <f t="shared" si="2"/>
        <v>0</v>
      </c>
      <c r="F33" s="42">
        <f t="shared" si="3"/>
        <v>0</v>
      </c>
      <c r="G33" s="42">
        <f t="shared" si="3"/>
        <v>0</v>
      </c>
      <c r="H33" s="32">
        <f t="shared" si="6"/>
        <v>0</v>
      </c>
      <c r="I33" s="42">
        <f t="shared" si="4"/>
        <v>0</v>
      </c>
      <c r="J33" s="42">
        <f t="shared" si="5"/>
        <v>0</v>
      </c>
      <c r="K33" s="42">
        <f t="shared" si="5"/>
        <v>0</v>
      </c>
      <c r="L33" s="42">
        <f t="shared" si="5"/>
        <v>0</v>
      </c>
      <c r="M33" s="42">
        <f t="shared" si="5"/>
        <v>0</v>
      </c>
      <c r="N33" s="33">
        <f t="shared" si="0"/>
        <v>0</v>
      </c>
    </row>
    <row r="34" spans="2:14" x14ac:dyDescent="0.2">
      <c r="B34" s="27" t="s">
        <v>95</v>
      </c>
      <c r="C34" s="49">
        <f>SUM(C24:C33)</f>
        <v>0</v>
      </c>
      <c r="D34" s="49">
        <f t="shared" ref="D34:N34" si="7">SUM(D24:D33)</f>
        <v>0</v>
      </c>
      <c r="E34" s="49">
        <f t="shared" si="7"/>
        <v>0</v>
      </c>
      <c r="F34" s="49">
        <f t="shared" si="7"/>
        <v>0</v>
      </c>
      <c r="G34" s="49">
        <f t="shared" si="7"/>
        <v>0</v>
      </c>
      <c r="H34" s="49">
        <f t="shared" si="7"/>
        <v>0</v>
      </c>
      <c r="I34" s="49">
        <f t="shared" si="7"/>
        <v>0</v>
      </c>
      <c r="J34" s="49">
        <f t="shared" si="7"/>
        <v>0</v>
      </c>
      <c r="K34" s="49">
        <f t="shared" si="7"/>
        <v>0</v>
      </c>
      <c r="L34" s="49">
        <f t="shared" si="7"/>
        <v>0</v>
      </c>
      <c r="M34" s="49">
        <f t="shared" si="7"/>
        <v>0</v>
      </c>
      <c r="N34" s="49">
        <f t="shared" si="7"/>
        <v>0</v>
      </c>
    </row>
    <row r="38" spans="2:14" x14ac:dyDescent="0.2">
      <c r="B38" s="12" t="s">
        <v>46</v>
      </c>
      <c r="C38" s="34">
        <v>0.01</v>
      </c>
    </row>
    <row r="41" spans="2:14" x14ac:dyDescent="0.2">
      <c r="D41" s="181" t="s">
        <v>98</v>
      </c>
      <c r="E41" s="181"/>
      <c r="F41" s="181"/>
    </row>
    <row r="42" spans="2:14" x14ac:dyDescent="0.2">
      <c r="D42" s="182" t="str">
        <f t="shared" ref="D42:D47" si="8">B24</f>
        <v>Cellular phone charges</v>
      </c>
      <c r="E42" s="182"/>
      <c r="F42" s="85" t="e">
        <f t="shared" ref="F42:F47" si="9">N24/N$34</f>
        <v>#DIV/0!</v>
      </c>
    </row>
    <row r="43" spans="2:14" x14ac:dyDescent="0.2">
      <c r="D43" s="180" t="str">
        <f t="shared" si="8"/>
        <v>Minor Equipment</v>
      </c>
      <c r="E43" s="180"/>
      <c r="F43" s="85" t="e">
        <f t="shared" si="9"/>
        <v>#DIV/0!</v>
      </c>
    </row>
    <row r="44" spans="2:14" x14ac:dyDescent="0.2">
      <c r="D44" s="180" t="str">
        <f t="shared" si="8"/>
        <v>Computer Equipment</v>
      </c>
      <c r="E44" s="180"/>
      <c r="F44" s="85" t="e">
        <f t="shared" si="9"/>
        <v>#DIV/0!</v>
      </c>
    </row>
    <row r="45" spans="2:14" x14ac:dyDescent="0.2">
      <c r="D45" s="180" t="str">
        <f t="shared" si="8"/>
        <v>Printer maintenance</v>
      </c>
      <c r="E45" s="180"/>
      <c r="F45" s="85" t="e">
        <f t="shared" si="9"/>
        <v>#DIV/0!</v>
      </c>
    </row>
    <row r="46" spans="2:14" x14ac:dyDescent="0.2">
      <c r="D46" s="180" t="str">
        <f t="shared" si="8"/>
        <v>Mainframe Maintenance</v>
      </c>
      <c r="E46" s="180"/>
      <c r="F46" s="85" t="e">
        <f t="shared" si="9"/>
        <v>#DIV/0!</v>
      </c>
    </row>
    <row r="47" spans="2:14" x14ac:dyDescent="0.2">
      <c r="D47" s="180" t="str">
        <f t="shared" si="8"/>
        <v>IT Systems Monitoring</v>
      </c>
      <c r="E47" s="180"/>
      <c r="F47" s="85" t="e">
        <f t="shared" si="9"/>
        <v>#DIV/0!</v>
      </c>
    </row>
  </sheetData>
  <mergeCells count="8">
    <mergeCell ref="D45:E45"/>
    <mergeCell ref="D46:E46"/>
    <mergeCell ref="D47:E47"/>
    <mergeCell ref="B1:N1"/>
    <mergeCell ref="D41:F41"/>
    <mergeCell ref="D42:E42"/>
    <mergeCell ref="D43:E43"/>
    <mergeCell ref="D44:E44"/>
  </mergeCells>
  <pageMargins left="0.25" right="0.25" top="0.5" bottom="0.5" header="0.5" footer="0.5"/>
  <pageSetup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48"/>
  <sheetViews>
    <sheetView showGridLines="0" topLeftCell="A34" zoomScale="130" zoomScaleNormal="130" workbookViewId="0">
      <selection activeCell="A2" sqref="A2"/>
    </sheetView>
  </sheetViews>
  <sheetFormatPr baseColWidth="10" defaultColWidth="11.5" defaultRowHeight="15" x14ac:dyDescent="0.2"/>
  <cols>
    <col min="1" max="1" width="11.5" style="2"/>
    <col min="2" max="2" width="42.1640625" style="46" customWidth="1"/>
  </cols>
  <sheetData>
    <row r="1" spans="1:14" ht="21" x14ac:dyDescent="0.25">
      <c r="B1" s="178" t="s">
        <v>134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ht="16" x14ac:dyDescent="0.2">
      <c r="B2" s="45" t="str">
        <f>B26</f>
        <v>Personnel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60" customFormat="1" ht="16" x14ac:dyDescent="0.2">
      <c r="A3" s="38"/>
      <c r="B3" s="69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s="60" customFormat="1" ht="16" x14ac:dyDescent="0.2">
      <c r="A4" s="38"/>
      <c r="B4" s="72" t="s">
        <v>104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s="60" customFormat="1" ht="16" x14ac:dyDescent="0.2">
      <c r="A5" s="38"/>
      <c r="B5" s="86" t="s">
        <v>108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s="60" customFormat="1" ht="16" x14ac:dyDescent="0.2">
      <c r="A6" s="38"/>
      <c r="B6" s="69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60" customFormat="1" ht="16" x14ac:dyDescent="0.2">
      <c r="A7" s="38"/>
      <c r="B7" s="69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s="60" customFormat="1" ht="16" x14ac:dyDescent="0.2">
      <c r="A8" s="38"/>
      <c r="B8" s="69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4" s="60" customFormat="1" ht="16" x14ac:dyDescent="0.2">
      <c r="A9" s="38"/>
      <c r="B9" s="69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4" s="60" customFormat="1" ht="16" x14ac:dyDescent="0.2">
      <c r="A10" s="38"/>
      <c r="B10" s="69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4" s="60" customFormat="1" ht="16" x14ac:dyDescent="0.2">
      <c r="A11" s="38"/>
      <c r="B11" s="69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4" s="60" customFormat="1" ht="16" x14ac:dyDescent="0.2">
      <c r="A12" s="38"/>
      <c r="B12" s="69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1:14" s="60" customFormat="1" ht="16" x14ac:dyDescent="0.2">
      <c r="A13" s="38"/>
      <c r="B13" s="69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s="60" customFormat="1" ht="16" x14ac:dyDescent="0.2">
      <c r="A14" s="38"/>
      <c r="B14" s="69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1:14" s="60" customFormat="1" ht="16" x14ac:dyDescent="0.2">
      <c r="A15" s="38"/>
      <c r="B15" s="69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1:14" s="60" customFormat="1" ht="16" x14ac:dyDescent="0.2">
      <c r="A16" s="38"/>
      <c r="B16" s="69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1:19" s="60" customFormat="1" ht="16" x14ac:dyDescent="0.2">
      <c r="A17" s="38"/>
      <c r="B17" s="69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9" s="60" customFormat="1" ht="16" x14ac:dyDescent="0.2">
      <c r="A18" s="38"/>
      <c r="B18" s="69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9" s="60" customFormat="1" ht="16" x14ac:dyDescent="0.2">
      <c r="A19" s="38"/>
      <c r="B19" s="69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9" s="60" customFormat="1" ht="16" x14ac:dyDescent="0.2">
      <c r="A20" s="38"/>
      <c r="B20" s="69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9" s="60" customFormat="1" ht="16" x14ac:dyDescent="0.2">
      <c r="A21" s="38"/>
      <c r="B21" s="69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3" spans="1:19" x14ac:dyDescent="0.2">
      <c r="B23" s="46" t="s">
        <v>2</v>
      </c>
    </row>
    <row r="25" spans="1:19" x14ac:dyDescent="0.2">
      <c r="B25" s="27" t="s">
        <v>40</v>
      </c>
      <c r="C25" s="15">
        <f>'Facility-Centric Costs'!D18</f>
        <v>2020</v>
      </c>
      <c r="D25" s="15">
        <f>'Facility-Centric Costs'!E18</f>
        <v>2021</v>
      </c>
      <c r="E25" s="15">
        <f>'Facility-Centric Costs'!F18</f>
        <v>2022</v>
      </c>
      <c r="F25" s="15">
        <f>'Facility-Centric Costs'!G18</f>
        <v>2023</v>
      </c>
      <c r="G25" s="15">
        <f>'Facility-Centric Costs'!H18</f>
        <v>2024</v>
      </c>
      <c r="H25" s="15" t="str">
        <f>'Facility-Centric Costs'!I18</f>
        <v>5-Yr Cost</v>
      </c>
      <c r="I25" s="15">
        <f>'Facility-Centric Costs'!J18</f>
        <v>2025</v>
      </c>
      <c r="J25" s="15">
        <f>'Facility-Centric Costs'!K18</f>
        <v>2026</v>
      </c>
      <c r="K25" s="15">
        <f>'Facility-Centric Costs'!L18</f>
        <v>2027</v>
      </c>
      <c r="L25" s="15">
        <f>'Facility-Centric Costs'!M18</f>
        <v>2028</v>
      </c>
      <c r="M25" s="15">
        <f>'Facility-Centric Costs'!N18</f>
        <v>2029</v>
      </c>
      <c r="N25" s="15" t="s">
        <v>42</v>
      </c>
    </row>
    <row r="26" spans="1:19" x14ac:dyDescent="0.2">
      <c r="A26" s="161" t="s">
        <v>126</v>
      </c>
      <c r="B26" s="47" t="s">
        <v>56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9" x14ac:dyDescent="0.2">
      <c r="A27" s="167" t="s">
        <v>127</v>
      </c>
      <c r="B27" s="7" t="s">
        <v>69</v>
      </c>
      <c r="C27" s="31">
        <v>0</v>
      </c>
      <c r="D27" s="42">
        <f t="shared" ref="D27" si="0">C27*$C$40+C27</f>
        <v>0</v>
      </c>
      <c r="E27" s="42">
        <f t="shared" ref="E27" si="1">D27*$C$40+D27</f>
        <v>0</v>
      </c>
      <c r="F27" s="42">
        <f t="shared" ref="F27" si="2">E27*$C$40+E27</f>
        <v>0</v>
      </c>
      <c r="G27" s="42">
        <f>F27*$C$40+F27</f>
        <v>0</v>
      </c>
      <c r="H27" s="32">
        <f>SUM(C27:G27)</f>
        <v>0</v>
      </c>
      <c r="I27" s="42">
        <f>G27*$C$40+G27</f>
        <v>0</v>
      </c>
      <c r="J27" s="42">
        <f t="shared" ref="J27:M28" si="3">I27*$C$40+I27</f>
        <v>0</v>
      </c>
      <c r="K27" s="42">
        <f t="shared" si="3"/>
        <v>0</v>
      </c>
      <c r="L27" s="42">
        <f t="shared" si="3"/>
        <v>0</v>
      </c>
      <c r="M27" s="42">
        <f t="shared" si="3"/>
        <v>0</v>
      </c>
      <c r="N27" s="32">
        <f>SUM(H27:M27)</f>
        <v>0</v>
      </c>
      <c r="O27" t="s">
        <v>2</v>
      </c>
    </row>
    <row r="28" spans="1:19" x14ac:dyDescent="0.2">
      <c r="A28" s="167" t="s">
        <v>127</v>
      </c>
      <c r="B28" s="7" t="s">
        <v>77</v>
      </c>
      <c r="C28" s="31">
        <v>0</v>
      </c>
      <c r="D28" s="42">
        <f t="shared" ref="D28:D37" si="4">C28*$C$40+C28</f>
        <v>0</v>
      </c>
      <c r="E28" s="42">
        <f t="shared" ref="E28:G29" si="5">D28*$C$40+D28</f>
        <v>0</v>
      </c>
      <c r="F28" s="42">
        <f t="shared" si="5"/>
        <v>0</v>
      </c>
      <c r="G28" s="42">
        <f>F28*$C$40+F28</f>
        <v>0</v>
      </c>
      <c r="H28" s="32">
        <f>SUM(C28:G28)</f>
        <v>0</v>
      </c>
      <c r="I28" s="42">
        <f>G28*$C$40+G28</f>
        <v>0</v>
      </c>
      <c r="J28" s="42">
        <f t="shared" si="3"/>
        <v>0</v>
      </c>
      <c r="K28" s="42">
        <f t="shared" si="3"/>
        <v>0</v>
      </c>
      <c r="L28" s="42">
        <f t="shared" si="3"/>
        <v>0</v>
      </c>
      <c r="M28" s="42">
        <f t="shared" si="3"/>
        <v>0</v>
      </c>
      <c r="N28" s="32">
        <f>SUM(H28:M28)</f>
        <v>0</v>
      </c>
      <c r="O28" s="154" t="s">
        <v>2</v>
      </c>
      <c r="S28" s="62"/>
    </row>
    <row r="29" spans="1:19" x14ac:dyDescent="0.2">
      <c r="A29" s="167" t="s">
        <v>127</v>
      </c>
      <c r="B29" s="7" t="s">
        <v>140</v>
      </c>
      <c r="C29" s="31">
        <v>0</v>
      </c>
      <c r="D29" s="42">
        <f t="shared" si="4"/>
        <v>0</v>
      </c>
      <c r="E29" s="42">
        <f t="shared" si="5"/>
        <v>0</v>
      </c>
      <c r="F29" s="42">
        <f t="shared" si="5"/>
        <v>0</v>
      </c>
      <c r="G29" s="42">
        <f t="shared" si="5"/>
        <v>0</v>
      </c>
      <c r="H29" s="32">
        <f t="shared" ref="H29:H37" si="6">SUM(C29:G29)</f>
        <v>0</v>
      </c>
      <c r="I29" s="42">
        <f t="shared" ref="I29:I37" si="7">G29*$C$40+G29</f>
        <v>0</v>
      </c>
      <c r="J29" s="42">
        <f t="shared" ref="J29:M37" si="8">I29*$C$40+I29</f>
        <v>0</v>
      </c>
      <c r="K29" s="42">
        <f t="shared" si="8"/>
        <v>0</v>
      </c>
      <c r="L29" s="42">
        <f t="shared" si="8"/>
        <v>0</v>
      </c>
      <c r="M29" s="42">
        <f t="shared" si="8"/>
        <v>0</v>
      </c>
      <c r="N29" s="32">
        <f t="shared" ref="N29:N37" si="9">SUM(H29:M29)</f>
        <v>0</v>
      </c>
    </row>
    <row r="30" spans="1:19" x14ac:dyDescent="0.2">
      <c r="A30" s="167" t="s">
        <v>127</v>
      </c>
      <c r="B30" s="7" t="s">
        <v>79</v>
      </c>
      <c r="C30" s="31">
        <v>0</v>
      </c>
      <c r="D30" s="42">
        <f t="shared" si="4"/>
        <v>0</v>
      </c>
      <c r="E30" s="42">
        <f t="shared" ref="E30:G37" si="10">D30*$C$40+D30</f>
        <v>0</v>
      </c>
      <c r="F30" s="42">
        <f t="shared" si="10"/>
        <v>0</v>
      </c>
      <c r="G30" s="42">
        <f t="shared" si="10"/>
        <v>0</v>
      </c>
      <c r="H30" s="32">
        <f t="shared" si="6"/>
        <v>0</v>
      </c>
      <c r="I30" s="42">
        <f t="shared" si="7"/>
        <v>0</v>
      </c>
      <c r="J30" s="42">
        <f t="shared" si="8"/>
        <v>0</v>
      </c>
      <c r="K30" s="42">
        <f t="shared" si="8"/>
        <v>0</v>
      </c>
      <c r="L30" s="42">
        <f t="shared" si="8"/>
        <v>0</v>
      </c>
      <c r="M30" s="42">
        <f t="shared" si="8"/>
        <v>0</v>
      </c>
      <c r="N30" s="32">
        <f t="shared" si="9"/>
        <v>0</v>
      </c>
    </row>
    <row r="31" spans="1:19" x14ac:dyDescent="0.2">
      <c r="A31" s="167" t="s">
        <v>127</v>
      </c>
      <c r="B31" s="7" t="s">
        <v>83</v>
      </c>
      <c r="C31" s="31">
        <v>0</v>
      </c>
      <c r="D31" s="42">
        <f t="shared" si="4"/>
        <v>0</v>
      </c>
      <c r="E31" s="42">
        <f t="shared" si="10"/>
        <v>0</v>
      </c>
      <c r="F31" s="42">
        <f t="shared" si="10"/>
        <v>0</v>
      </c>
      <c r="G31" s="42">
        <f t="shared" si="10"/>
        <v>0</v>
      </c>
      <c r="H31" s="32">
        <f t="shared" si="6"/>
        <v>0</v>
      </c>
      <c r="I31" s="42">
        <f t="shared" si="7"/>
        <v>0</v>
      </c>
      <c r="J31" s="42">
        <f t="shared" si="8"/>
        <v>0</v>
      </c>
      <c r="K31" s="42">
        <f t="shared" si="8"/>
        <v>0</v>
      </c>
      <c r="L31" s="42">
        <f t="shared" si="8"/>
        <v>0</v>
      </c>
      <c r="M31" s="42">
        <f t="shared" si="8"/>
        <v>0</v>
      </c>
      <c r="N31" s="32">
        <f t="shared" si="9"/>
        <v>0</v>
      </c>
      <c r="S31" s="62"/>
    </row>
    <row r="32" spans="1:19" x14ac:dyDescent="0.2">
      <c r="B32" s="7"/>
      <c r="C32" s="31">
        <v>0</v>
      </c>
      <c r="D32" s="42">
        <f t="shared" si="4"/>
        <v>0</v>
      </c>
      <c r="E32" s="42">
        <f t="shared" si="10"/>
        <v>0</v>
      </c>
      <c r="F32" s="42">
        <f t="shared" si="10"/>
        <v>0</v>
      </c>
      <c r="G32" s="42">
        <f t="shared" si="10"/>
        <v>0</v>
      </c>
      <c r="H32" s="32">
        <f t="shared" si="6"/>
        <v>0</v>
      </c>
      <c r="I32" s="42">
        <f t="shared" si="7"/>
        <v>0</v>
      </c>
      <c r="J32" s="42">
        <f t="shared" si="8"/>
        <v>0</v>
      </c>
      <c r="K32" s="42">
        <f t="shared" si="8"/>
        <v>0</v>
      </c>
      <c r="L32" s="42">
        <f t="shared" si="8"/>
        <v>0</v>
      </c>
      <c r="M32" s="42">
        <f t="shared" si="8"/>
        <v>0</v>
      </c>
      <c r="N32" s="32">
        <f t="shared" si="9"/>
        <v>0</v>
      </c>
    </row>
    <row r="33" spans="2:18" x14ac:dyDescent="0.2">
      <c r="B33" s="7"/>
      <c r="C33" s="31">
        <v>0</v>
      </c>
      <c r="D33" s="42">
        <f t="shared" si="4"/>
        <v>0</v>
      </c>
      <c r="E33" s="42">
        <f t="shared" si="10"/>
        <v>0</v>
      </c>
      <c r="F33" s="42">
        <f t="shared" si="10"/>
        <v>0</v>
      </c>
      <c r="G33" s="42">
        <f t="shared" si="10"/>
        <v>0</v>
      </c>
      <c r="H33" s="32">
        <f t="shared" si="6"/>
        <v>0</v>
      </c>
      <c r="I33" s="42">
        <f t="shared" si="7"/>
        <v>0</v>
      </c>
      <c r="J33" s="42">
        <f t="shared" si="8"/>
        <v>0</v>
      </c>
      <c r="K33" s="42">
        <f t="shared" si="8"/>
        <v>0</v>
      </c>
      <c r="L33" s="42">
        <f t="shared" si="8"/>
        <v>0</v>
      </c>
      <c r="M33" s="42">
        <f t="shared" si="8"/>
        <v>0</v>
      </c>
      <c r="N33" s="32">
        <f t="shared" si="9"/>
        <v>0</v>
      </c>
    </row>
    <row r="34" spans="2:18" x14ac:dyDescent="0.2">
      <c r="B34" s="7"/>
      <c r="C34" s="31">
        <v>0</v>
      </c>
      <c r="D34" s="42">
        <f t="shared" si="4"/>
        <v>0</v>
      </c>
      <c r="E34" s="42">
        <f t="shared" si="10"/>
        <v>0</v>
      </c>
      <c r="F34" s="42">
        <f t="shared" si="10"/>
        <v>0</v>
      </c>
      <c r="G34" s="42">
        <f t="shared" si="10"/>
        <v>0</v>
      </c>
      <c r="H34" s="32">
        <f t="shared" si="6"/>
        <v>0</v>
      </c>
      <c r="I34" s="42">
        <f t="shared" si="7"/>
        <v>0</v>
      </c>
      <c r="J34" s="42">
        <f t="shared" si="8"/>
        <v>0</v>
      </c>
      <c r="K34" s="42">
        <f t="shared" si="8"/>
        <v>0</v>
      </c>
      <c r="L34" s="42">
        <f t="shared" si="8"/>
        <v>0</v>
      </c>
      <c r="M34" s="42">
        <f t="shared" si="8"/>
        <v>0</v>
      </c>
      <c r="N34" s="32">
        <f t="shared" si="9"/>
        <v>0</v>
      </c>
    </row>
    <row r="35" spans="2:18" x14ac:dyDescent="0.2">
      <c r="B35" s="7"/>
      <c r="C35" s="31">
        <v>0</v>
      </c>
      <c r="D35" s="42">
        <f t="shared" si="4"/>
        <v>0</v>
      </c>
      <c r="E35" s="42">
        <f t="shared" si="10"/>
        <v>0</v>
      </c>
      <c r="F35" s="42">
        <f t="shared" si="10"/>
        <v>0</v>
      </c>
      <c r="G35" s="42">
        <f t="shared" si="10"/>
        <v>0</v>
      </c>
      <c r="H35" s="32">
        <f t="shared" si="6"/>
        <v>0</v>
      </c>
      <c r="I35" s="42">
        <f t="shared" si="7"/>
        <v>0</v>
      </c>
      <c r="J35" s="42">
        <f t="shared" si="8"/>
        <v>0</v>
      </c>
      <c r="K35" s="42">
        <f t="shared" si="8"/>
        <v>0</v>
      </c>
      <c r="L35" s="42">
        <f t="shared" si="8"/>
        <v>0</v>
      </c>
      <c r="M35" s="42">
        <f t="shared" si="8"/>
        <v>0</v>
      </c>
      <c r="N35" s="32">
        <f t="shared" si="9"/>
        <v>0</v>
      </c>
    </row>
    <row r="36" spans="2:18" x14ac:dyDescent="0.2">
      <c r="B36" s="7"/>
      <c r="C36" s="31">
        <v>0</v>
      </c>
      <c r="D36" s="42">
        <f t="shared" si="4"/>
        <v>0</v>
      </c>
      <c r="E36" s="42">
        <f t="shared" si="10"/>
        <v>0</v>
      </c>
      <c r="F36" s="42">
        <f t="shared" si="10"/>
        <v>0</v>
      </c>
      <c r="G36" s="42">
        <f t="shared" si="10"/>
        <v>0</v>
      </c>
      <c r="H36" s="32">
        <f t="shared" si="6"/>
        <v>0</v>
      </c>
      <c r="I36" s="42">
        <f t="shared" si="7"/>
        <v>0</v>
      </c>
      <c r="J36" s="42">
        <f t="shared" si="8"/>
        <v>0</v>
      </c>
      <c r="K36" s="42">
        <f t="shared" si="8"/>
        <v>0</v>
      </c>
      <c r="L36" s="42">
        <f t="shared" si="8"/>
        <v>0</v>
      </c>
      <c r="M36" s="42">
        <f t="shared" si="8"/>
        <v>0</v>
      </c>
      <c r="N36" s="32">
        <f t="shared" si="9"/>
        <v>0</v>
      </c>
    </row>
    <row r="37" spans="2:18" x14ac:dyDescent="0.2">
      <c r="B37" s="7"/>
      <c r="C37" s="31">
        <v>0</v>
      </c>
      <c r="D37" s="42">
        <f t="shared" si="4"/>
        <v>0</v>
      </c>
      <c r="E37" s="42">
        <f t="shared" si="10"/>
        <v>0</v>
      </c>
      <c r="F37" s="42">
        <f t="shared" si="10"/>
        <v>0</v>
      </c>
      <c r="G37" s="42">
        <f t="shared" si="10"/>
        <v>0</v>
      </c>
      <c r="H37" s="32">
        <f t="shared" si="6"/>
        <v>0</v>
      </c>
      <c r="I37" s="42">
        <f t="shared" si="7"/>
        <v>0</v>
      </c>
      <c r="J37" s="42">
        <f t="shared" si="8"/>
        <v>0</v>
      </c>
      <c r="K37" s="42">
        <f t="shared" si="8"/>
        <v>0</v>
      </c>
      <c r="L37" s="42">
        <f t="shared" si="8"/>
        <v>0</v>
      </c>
      <c r="M37" s="42">
        <f t="shared" si="8"/>
        <v>0</v>
      </c>
      <c r="N37" s="32">
        <f t="shared" si="9"/>
        <v>0</v>
      </c>
    </row>
    <row r="38" spans="2:18" x14ac:dyDescent="0.2">
      <c r="B38" s="54" t="s">
        <v>95</v>
      </c>
      <c r="C38" s="52">
        <f>SUM(C27:C37)</f>
        <v>0</v>
      </c>
      <c r="D38" s="52">
        <f t="shared" ref="D38:N38" si="11">SUM(D27:D37)</f>
        <v>0</v>
      </c>
      <c r="E38" s="52">
        <f t="shared" si="11"/>
        <v>0</v>
      </c>
      <c r="F38" s="52">
        <f t="shared" si="11"/>
        <v>0</v>
      </c>
      <c r="G38" s="52">
        <f t="shared" si="11"/>
        <v>0</v>
      </c>
      <c r="H38" s="52">
        <f t="shared" si="11"/>
        <v>0</v>
      </c>
      <c r="I38" s="52">
        <f t="shared" si="11"/>
        <v>0</v>
      </c>
      <c r="J38" s="52">
        <f t="shared" si="11"/>
        <v>0</v>
      </c>
      <c r="K38" s="52">
        <f t="shared" si="11"/>
        <v>0</v>
      </c>
      <c r="L38" s="52">
        <f t="shared" si="11"/>
        <v>0</v>
      </c>
      <c r="M38" s="52">
        <f t="shared" si="11"/>
        <v>0</v>
      </c>
      <c r="N38" s="52">
        <f t="shared" si="11"/>
        <v>0</v>
      </c>
      <c r="R38" s="57"/>
    </row>
    <row r="40" spans="2:18" x14ac:dyDescent="0.2">
      <c r="B40" s="12" t="s">
        <v>46</v>
      </c>
      <c r="C40" s="34">
        <v>0.01</v>
      </c>
    </row>
    <row r="43" spans="2:18" x14ac:dyDescent="0.2">
      <c r="D43" s="181" t="s">
        <v>107</v>
      </c>
      <c r="E43" s="181"/>
      <c r="F43" s="181"/>
    </row>
    <row r="44" spans="2:18" x14ac:dyDescent="0.2">
      <c r="D44" s="183" t="str">
        <f>B27</f>
        <v>Training</v>
      </c>
      <c r="E44" s="183"/>
      <c r="F44" s="85" t="e">
        <f>N27/N$38</f>
        <v>#DIV/0!</v>
      </c>
    </row>
    <row r="45" spans="2:18" x14ac:dyDescent="0.2">
      <c r="D45" s="183" t="str">
        <f>B28</f>
        <v>Temporary Labor Pool</v>
      </c>
      <c r="E45" s="183"/>
      <c r="F45" s="85" t="e">
        <f>N28/N$38</f>
        <v>#DIV/0!</v>
      </c>
    </row>
    <row r="46" spans="2:18" x14ac:dyDescent="0.2">
      <c r="D46" s="183" t="str">
        <f>B29</f>
        <v>Auto Allowance</v>
      </c>
      <c r="E46" s="183"/>
      <c r="F46" s="85" t="e">
        <f>N29/N$38</f>
        <v>#DIV/0!</v>
      </c>
    </row>
    <row r="47" spans="2:18" x14ac:dyDescent="0.2">
      <c r="D47" s="183" t="str">
        <f>B30</f>
        <v>Mileage reimbursement</v>
      </c>
      <c r="E47" s="183"/>
      <c r="F47" s="85" t="e">
        <f>N30/N$38</f>
        <v>#DIV/0!</v>
      </c>
    </row>
    <row r="48" spans="2:18" x14ac:dyDescent="0.2">
      <c r="D48" s="183" t="str">
        <f>B31</f>
        <v>Dues &amp; Memberships</v>
      </c>
      <c r="E48" s="183"/>
      <c r="F48" s="85" t="e">
        <f>N31/N$38</f>
        <v>#DIV/0!</v>
      </c>
    </row>
  </sheetData>
  <mergeCells count="7">
    <mergeCell ref="B1:N1"/>
    <mergeCell ref="D44:E44"/>
    <mergeCell ref="D45:E45"/>
    <mergeCell ref="D48:E48"/>
    <mergeCell ref="D43:F43"/>
    <mergeCell ref="D46:E46"/>
    <mergeCell ref="D47:E47"/>
  </mergeCells>
  <pageMargins left="0.25" right="0.25" top="0.5" bottom="0.5" header="0.5" footer="0.5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1"/>
  <sheetViews>
    <sheetView showGridLines="0" zoomScale="130" zoomScaleNormal="130" workbookViewId="0">
      <selection activeCell="A4" sqref="A4"/>
    </sheetView>
  </sheetViews>
  <sheetFormatPr baseColWidth="10" defaultColWidth="10.83203125" defaultRowHeight="14" x14ac:dyDescent="0.2"/>
  <cols>
    <col min="1" max="1" width="10.83203125" style="2"/>
    <col min="2" max="2" width="42.1640625" style="2" customWidth="1"/>
    <col min="3" max="14" width="10.83203125" style="2"/>
    <col min="15" max="15" width="27.83203125" style="2" customWidth="1"/>
    <col min="16" max="16384" width="10.83203125" style="2"/>
  </cols>
  <sheetData>
    <row r="1" spans="2:14" ht="21" x14ac:dyDescent="0.25">
      <c r="B1" s="178" t="s">
        <v>134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2:14" ht="16" x14ac:dyDescent="0.2">
      <c r="B2" s="45" t="str">
        <f>B22</f>
        <v>Supplies &amp; Service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4" spans="2:14" ht="15" x14ac:dyDescent="0.2">
      <c r="B4" s="72" t="s">
        <v>104</v>
      </c>
    </row>
    <row r="21" spans="1:14" x14ac:dyDescent="0.2">
      <c r="B21" s="3" t="s">
        <v>40</v>
      </c>
      <c r="C21" s="15">
        <f>'Facility-Centric Costs'!D18</f>
        <v>2020</v>
      </c>
      <c r="D21" s="15">
        <f>'Facility-Centric Costs'!E18</f>
        <v>2021</v>
      </c>
      <c r="E21" s="15">
        <f>'Facility-Centric Costs'!F18</f>
        <v>2022</v>
      </c>
      <c r="F21" s="15">
        <f>'Facility-Centric Costs'!G18</f>
        <v>2023</v>
      </c>
      <c r="G21" s="15">
        <f>'Facility-Centric Costs'!H18</f>
        <v>2024</v>
      </c>
      <c r="H21" s="15" t="str">
        <f>'Facility-Centric Costs'!I18</f>
        <v>5-Yr Cost</v>
      </c>
      <c r="I21" s="15">
        <f>'Facility-Centric Costs'!J18</f>
        <v>2025</v>
      </c>
      <c r="J21" s="15">
        <f>'Facility-Centric Costs'!K18</f>
        <v>2026</v>
      </c>
      <c r="K21" s="15">
        <f>'Facility-Centric Costs'!L18</f>
        <v>2027</v>
      </c>
      <c r="L21" s="15">
        <f>'Facility-Centric Costs'!M18</f>
        <v>2028</v>
      </c>
      <c r="M21" s="15">
        <f>'Facility-Centric Costs'!N18</f>
        <v>2029</v>
      </c>
      <c r="N21" s="15" t="s">
        <v>42</v>
      </c>
    </row>
    <row r="22" spans="1:14" x14ac:dyDescent="0.2">
      <c r="A22" s="161" t="s">
        <v>126</v>
      </c>
      <c r="B22" s="63" t="s">
        <v>70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5" x14ac:dyDescent="0.2">
      <c r="A23" s="167" t="s">
        <v>127</v>
      </c>
      <c r="B23" s="43" t="s">
        <v>71</v>
      </c>
      <c r="C23" s="18">
        <v>0</v>
      </c>
      <c r="D23" s="42">
        <f t="shared" ref="D23:G35" si="0">C23*$C$39+C23</f>
        <v>0</v>
      </c>
      <c r="E23" s="42">
        <f t="shared" si="0"/>
        <v>0</v>
      </c>
      <c r="F23" s="42">
        <f t="shared" si="0"/>
        <v>0</v>
      </c>
      <c r="G23" s="42">
        <f t="shared" si="0"/>
        <v>0</v>
      </c>
      <c r="H23" s="20">
        <f t="shared" ref="H23:H35" si="1">SUM(C23:G23)</f>
        <v>0</v>
      </c>
      <c r="I23" s="42">
        <f>G23*$C$39+G23</f>
        <v>0</v>
      </c>
      <c r="J23" s="42">
        <f t="shared" ref="J23:M35" si="2">I23*$C$39+I23</f>
        <v>0</v>
      </c>
      <c r="K23" s="42">
        <f t="shared" si="2"/>
        <v>0</v>
      </c>
      <c r="L23" s="42">
        <f t="shared" si="2"/>
        <v>0</v>
      </c>
      <c r="M23" s="42">
        <f t="shared" si="2"/>
        <v>0</v>
      </c>
      <c r="N23" s="20">
        <f t="shared" ref="N23:N35" si="3">SUM(H23:M23)</f>
        <v>0</v>
      </c>
    </row>
    <row r="24" spans="1:14" ht="15" x14ac:dyDescent="0.2">
      <c r="A24" s="167" t="s">
        <v>127</v>
      </c>
      <c r="B24" s="43" t="s">
        <v>72</v>
      </c>
      <c r="C24" s="18">
        <v>0</v>
      </c>
      <c r="D24" s="42">
        <f t="shared" si="0"/>
        <v>0</v>
      </c>
      <c r="E24" s="42">
        <f t="shared" si="0"/>
        <v>0</v>
      </c>
      <c r="F24" s="42">
        <f t="shared" si="0"/>
        <v>0</v>
      </c>
      <c r="G24" s="42">
        <f t="shared" si="0"/>
        <v>0</v>
      </c>
      <c r="H24" s="20">
        <f t="shared" si="1"/>
        <v>0</v>
      </c>
      <c r="I24" s="42">
        <f t="shared" ref="I24:I35" si="4">G24*$C$39+G24</f>
        <v>0</v>
      </c>
      <c r="J24" s="42">
        <f t="shared" si="2"/>
        <v>0</v>
      </c>
      <c r="K24" s="42">
        <f t="shared" si="2"/>
        <v>0</v>
      </c>
      <c r="L24" s="42">
        <f t="shared" si="2"/>
        <v>0</v>
      </c>
      <c r="M24" s="42">
        <f t="shared" si="2"/>
        <v>0</v>
      </c>
      <c r="N24" s="20">
        <f t="shared" si="3"/>
        <v>0</v>
      </c>
    </row>
    <row r="25" spans="1:14" ht="15" x14ac:dyDescent="0.2">
      <c r="A25" s="167" t="s">
        <v>127</v>
      </c>
      <c r="B25" s="43" t="s">
        <v>73</v>
      </c>
      <c r="C25" s="18">
        <v>0</v>
      </c>
      <c r="D25" s="42">
        <f t="shared" si="0"/>
        <v>0</v>
      </c>
      <c r="E25" s="42">
        <f t="shared" si="0"/>
        <v>0</v>
      </c>
      <c r="F25" s="42">
        <f t="shared" si="0"/>
        <v>0</v>
      </c>
      <c r="G25" s="42">
        <f t="shared" si="0"/>
        <v>0</v>
      </c>
      <c r="H25" s="20">
        <f t="shared" si="1"/>
        <v>0</v>
      </c>
      <c r="I25" s="42">
        <f t="shared" si="4"/>
        <v>0</v>
      </c>
      <c r="J25" s="42">
        <f t="shared" si="2"/>
        <v>0</v>
      </c>
      <c r="K25" s="42">
        <f t="shared" si="2"/>
        <v>0</v>
      </c>
      <c r="L25" s="42">
        <f t="shared" si="2"/>
        <v>0</v>
      </c>
      <c r="M25" s="42">
        <f t="shared" si="2"/>
        <v>0</v>
      </c>
      <c r="N25" s="20">
        <f t="shared" si="3"/>
        <v>0</v>
      </c>
    </row>
    <row r="26" spans="1:14" x14ac:dyDescent="0.2">
      <c r="A26" s="167" t="s">
        <v>127</v>
      </c>
      <c r="B26" s="38" t="s">
        <v>74</v>
      </c>
      <c r="C26" s="18">
        <v>0</v>
      </c>
      <c r="D26" s="42">
        <f t="shared" si="0"/>
        <v>0</v>
      </c>
      <c r="E26" s="42">
        <f t="shared" si="0"/>
        <v>0</v>
      </c>
      <c r="F26" s="42">
        <f t="shared" si="0"/>
        <v>0</v>
      </c>
      <c r="G26" s="42">
        <f t="shared" si="0"/>
        <v>0</v>
      </c>
      <c r="H26" s="20">
        <f t="shared" si="1"/>
        <v>0</v>
      </c>
      <c r="I26" s="42">
        <f t="shared" si="4"/>
        <v>0</v>
      </c>
      <c r="J26" s="42">
        <f t="shared" si="2"/>
        <v>0</v>
      </c>
      <c r="K26" s="42">
        <f t="shared" si="2"/>
        <v>0</v>
      </c>
      <c r="L26" s="42">
        <f t="shared" si="2"/>
        <v>0</v>
      </c>
      <c r="M26" s="42">
        <f t="shared" si="2"/>
        <v>0</v>
      </c>
      <c r="N26" s="20">
        <f t="shared" si="3"/>
        <v>0</v>
      </c>
    </row>
    <row r="27" spans="1:14" ht="15" x14ac:dyDescent="0.2">
      <c r="A27" s="167" t="s">
        <v>127</v>
      </c>
      <c r="B27" s="44" t="s">
        <v>75</v>
      </c>
      <c r="C27" s="18">
        <v>0</v>
      </c>
      <c r="D27" s="42">
        <f t="shared" si="0"/>
        <v>0</v>
      </c>
      <c r="E27" s="42">
        <f t="shared" si="0"/>
        <v>0</v>
      </c>
      <c r="F27" s="42">
        <f t="shared" si="0"/>
        <v>0</v>
      </c>
      <c r="G27" s="42">
        <f t="shared" si="0"/>
        <v>0</v>
      </c>
      <c r="H27" s="20">
        <f t="shared" si="1"/>
        <v>0</v>
      </c>
      <c r="I27" s="42">
        <f t="shared" si="4"/>
        <v>0</v>
      </c>
      <c r="J27" s="42">
        <f t="shared" si="2"/>
        <v>0</v>
      </c>
      <c r="K27" s="42">
        <f t="shared" si="2"/>
        <v>0</v>
      </c>
      <c r="L27" s="42">
        <f t="shared" si="2"/>
        <v>0</v>
      </c>
      <c r="M27" s="42">
        <f t="shared" si="2"/>
        <v>0</v>
      </c>
      <c r="N27" s="20">
        <f t="shared" si="3"/>
        <v>0</v>
      </c>
    </row>
    <row r="28" spans="1:14" ht="15" x14ac:dyDescent="0.2">
      <c r="A28" s="167" t="s">
        <v>127</v>
      </c>
      <c r="B28" s="44" t="s">
        <v>76</v>
      </c>
      <c r="C28" s="18">
        <v>0</v>
      </c>
      <c r="D28" s="42">
        <f t="shared" si="0"/>
        <v>0</v>
      </c>
      <c r="E28" s="42">
        <f t="shared" si="0"/>
        <v>0</v>
      </c>
      <c r="F28" s="42">
        <f t="shared" si="0"/>
        <v>0</v>
      </c>
      <c r="G28" s="42">
        <f t="shared" si="0"/>
        <v>0</v>
      </c>
      <c r="H28" s="20">
        <f t="shared" si="1"/>
        <v>0</v>
      </c>
      <c r="I28" s="42">
        <f t="shared" si="4"/>
        <v>0</v>
      </c>
      <c r="J28" s="42">
        <f t="shared" si="2"/>
        <v>0</v>
      </c>
      <c r="K28" s="42">
        <f t="shared" si="2"/>
        <v>0</v>
      </c>
      <c r="L28" s="42">
        <f t="shared" si="2"/>
        <v>0</v>
      </c>
      <c r="M28" s="42">
        <f t="shared" si="2"/>
        <v>0</v>
      </c>
      <c r="N28" s="20">
        <f t="shared" si="3"/>
        <v>0</v>
      </c>
    </row>
    <row r="29" spans="1:14" ht="15" x14ac:dyDescent="0.2">
      <c r="A29" s="167" t="s">
        <v>127</v>
      </c>
      <c r="B29" s="44" t="s">
        <v>80</v>
      </c>
      <c r="C29" s="18">
        <v>0</v>
      </c>
      <c r="D29" s="42">
        <f t="shared" si="0"/>
        <v>0</v>
      </c>
      <c r="E29" s="42">
        <f t="shared" si="0"/>
        <v>0</v>
      </c>
      <c r="F29" s="42">
        <f t="shared" si="0"/>
        <v>0</v>
      </c>
      <c r="G29" s="42">
        <f t="shared" si="0"/>
        <v>0</v>
      </c>
      <c r="H29" s="20">
        <f t="shared" si="1"/>
        <v>0</v>
      </c>
      <c r="I29" s="42">
        <f t="shared" si="4"/>
        <v>0</v>
      </c>
      <c r="J29" s="42">
        <f t="shared" si="2"/>
        <v>0</v>
      </c>
      <c r="K29" s="42">
        <f t="shared" si="2"/>
        <v>0</v>
      </c>
      <c r="L29" s="42">
        <f t="shared" si="2"/>
        <v>0</v>
      </c>
      <c r="M29" s="42">
        <f t="shared" si="2"/>
        <v>0</v>
      </c>
      <c r="N29" s="20">
        <f t="shared" si="3"/>
        <v>0</v>
      </c>
    </row>
    <row r="30" spans="1:14" ht="15" x14ac:dyDescent="0.2">
      <c r="A30" s="167" t="s">
        <v>127</v>
      </c>
      <c r="B30" s="44" t="s">
        <v>84</v>
      </c>
      <c r="C30" s="18">
        <v>0</v>
      </c>
      <c r="D30" s="42">
        <f t="shared" si="0"/>
        <v>0</v>
      </c>
      <c r="E30" s="42">
        <f t="shared" si="0"/>
        <v>0</v>
      </c>
      <c r="F30" s="42">
        <f t="shared" si="0"/>
        <v>0</v>
      </c>
      <c r="G30" s="42">
        <f t="shared" si="0"/>
        <v>0</v>
      </c>
      <c r="H30" s="20">
        <f t="shared" si="1"/>
        <v>0</v>
      </c>
      <c r="I30" s="42">
        <f t="shared" si="4"/>
        <v>0</v>
      </c>
      <c r="J30" s="42">
        <f t="shared" si="2"/>
        <v>0</v>
      </c>
      <c r="K30" s="42">
        <f t="shared" si="2"/>
        <v>0</v>
      </c>
      <c r="L30" s="42">
        <f t="shared" si="2"/>
        <v>0</v>
      </c>
      <c r="M30" s="42">
        <f t="shared" si="2"/>
        <v>0</v>
      </c>
      <c r="N30" s="20">
        <f t="shared" si="3"/>
        <v>0</v>
      </c>
    </row>
    <row r="31" spans="1:14" x14ac:dyDescent="0.2">
      <c r="A31" s="167" t="s">
        <v>127</v>
      </c>
      <c r="B31" s="2" t="s">
        <v>85</v>
      </c>
      <c r="C31" s="18">
        <v>0</v>
      </c>
      <c r="D31" s="42">
        <f t="shared" si="0"/>
        <v>0</v>
      </c>
      <c r="E31" s="42">
        <f t="shared" si="0"/>
        <v>0</v>
      </c>
      <c r="F31" s="42">
        <f t="shared" si="0"/>
        <v>0</v>
      </c>
      <c r="G31" s="42">
        <f t="shared" si="0"/>
        <v>0</v>
      </c>
      <c r="H31" s="20">
        <f t="shared" si="1"/>
        <v>0</v>
      </c>
      <c r="I31" s="42">
        <f t="shared" si="4"/>
        <v>0</v>
      </c>
      <c r="J31" s="42">
        <f t="shared" si="2"/>
        <v>0</v>
      </c>
      <c r="K31" s="42">
        <f t="shared" si="2"/>
        <v>0</v>
      </c>
      <c r="L31" s="42">
        <f t="shared" si="2"/>
        <v>0</v>
      </c>
      <c r="M31" s="42">
        <f t="shared" si="2"/>
        <v>0</v>
      </c>
      <c r="N31" s="20">
        <f t="shared" si="3"/>
        <v>0</v>
      </c>
    </row>
    <row r="32" spans="1:14" x14ac:dyDescent="0.2">
      <c r="A32" s="2" t="s">
        <v>2</v>
      </c>
      <c r="B32" s="2" t="s">
        <v>2</v>
      </c>
      <c r="D32" s="42">
        <f t="shared" si="0"/>
        <v>0</v>
      </c>
      <c r="E32" s="42">
        <f t="shared" si="0"/>
        <v>0</v>
      </c>
      <c r="F32" s="42">
        <f t="shared" si="0"/>
        <v>0</v>
      </c>
      <c r="G32" s="42">
        <f t="shared" si="0"/>
        <v>0</v>
      </c>
      <c r="H32" s="20">
        <f t="shared" si="1"/>
        <v>0</v>
      </c>
      <c r="I32" s="42">
        <f t="shared" si="4"/>
        <v>0</v>
      </c>
      <c r="J32" s="42">
        <f t="shared" si="2"/>
        <v>0</v>
      </c>
      <c r="K32" s="42">
        <f t="shared" si="2"/>
        <v>0</v>
      </c>
      <c r="L32" s="42">
        <f t="shared" si="2"/>
        <v>0</v>
      </c>
      <c r="M32" s="42">
        <f t="shared" si="2"/>
        <v>0</v>
      </c>
      <c r="N32" s="20">
        <f t="shared" si="3"/>
        <v>0</v>
      </c>
    </row>
    <row r="33" spans="2:14" x14ac:dyDescent="0.2">
      <c r="D33" s="42">
        <f t="shared" si="0"/>
        <v>0</v>
      </c>
      <c r="E33" s="42">
        <f t="shared" si="0"/>
        <v>0</v>
      </c>
      <c r="F33" s="42">
        <f t="shared" si="0"/>
        <v>0</v>
      </c>
      <c r="G33" s="42">
        <f t="shared" si="0"/>
        <v>0</v>
      </c>
      <c r="H33" s="20">
        <f t="shared" si="1"/>
        <v>0</v>
      </c>
      <c r="I33" s="42">
        <f t="shared" si="4"/>
        <v>0</v>
      </c>
      <c r="J33" s="42">
        <f t="shared" si="2"/>
        <v>0</v>
      </c>
      <c r="K33" s="42">
        <f t="shared" si="2"/>
        <v>0</v>
      </c>
      <c r="L33" s="42">
        <f t="shared" si="2"/>
        <v>0</v>
      </c>
      <c r="M33" s="42">
        <f t="shared" si="2"/>
        <v>0</v>
      </c>
      <c r="N33" s="20">
        <f t="shared" si="3"/>
        <v>0</v>
      </c>
    </row>
    <row r="34" spans="2:14" x14ac:dyDescent="0.2">
      <c r="D34" s="42">
        <f t="shared" si="0"/>
        <v>0</v>
      </c>
      <c r="E34" s="42">
        <f t="shared" si="0"/>
        <v>0</v>
      </c>
      <c r="F34" s="42">
        <f t="shared" si="0"/>
        <v>0</v>
      </c>
      <c r="G34" s="42">
        <f t="shared" si="0"/>
        <v>0</v>
      </c>
      <c r="H34" s="20">
        <f t="shared" si="1"/>
        <v>0</v>
      </c>
      <c r="I34" s="42">
        <f t="shared" si="4"/>
        <v>0</v>
      </c>
      <c r="J34" s="42">
        <f t="shared" si="2"/>
        <v>0</v>
      </c>
      <c r="K34" s="42">
        <f t="shared" si="2"/>
        <v>0</v>
      </c>
      <c r="L34" s="42">
        <f t="shared" si="2"/>
        <v>0</v>
      </c>
      <c r="M34" s="42">
        <f t="shared" si="2"/>
        <v>0</v>
      </c>
      <c r="N34" s="20">
        <f t="shared" si="3"/>
        <v>0</v>
      </c>
    </row>
    <row r="35" spans="2:14" x14ac:dyDescent="0.2">
      <c r="D35" s="42">
        <f t="shared" si="0"/>
        <v>0</v>
      </c>
      <c r="E35" s="42">
        <f t="shared" si="0"/>
        <v>0</v>
      </c>
      <c r="F35" s="42">
        <f t="shared" si="0"/>
        <v>0</v>
      </c>
      <c r="G35" s="42">
        <f t="shared" si="0"/>
        <v>0</v>
      </c>
      <c r="H35" s="20">
        <f t="shared" si="1"/>
        <v>0</v>
      </c>
      <c r="I35" s="42">
        <f t="shared" si="4"/>
        <v>0</v>
      </c>
      <c r="J35" s="42">
        <f t="shared" si="2"/>
        <v>0</v>
      </c>
      <c r="K35" s="42">
        <f t="shared" si="2"/>
        <v>0</v>
      </c>
      <c r="L35" s="42">
        <f t="shared" si="2"/>
        <v>0</v>
      </c>
      <c r="M35" s="42">
        <f t="shared" si="2"/>
        <v>0</v>
      </c>
      <c r="N35" s="20">
        <f t="shared" si="3"/>
        <v>0</v>
      </c>
    </row>
    <row r="36" spans="2:14" x14ac:dyDescent="0.2">
      <c r="B36" s="3" t="s">
        <v>95</v>
      </c>
      <c r="C36" s="50">
        <f>SUM(C23:C35)</f>
        <v>0</v>
      </c>
      <c r="D36" s="50">
        <f t="shared" ref="D36:N36" si="5">SUM(D23:D35)</f>
        <v>0</v>
      </c>
      <c r="E36" s="50">
        <f t="shared" si="5"/>
        <v>0</v>
      </c>
      <c r="F36" s="50">
        <f t="shared" si="5"/>
        <v>0</v>
      </c>
      <c r="G36" s="50">
        <f t="shared" si="5"/>
        <v>0</v>
      </c>
      <c r="H36" s="50">
        <f t="shared" si="5"/>
        <v>0</v>
      </c>
      <c r="I36" s="50">
        <f t="shared" si="5"/>
        <v>0</v>
      </c>
      <c r="J36" s="50">
        <f t="shared" si="5"/>
        <v>0</v>
      </c>
      <c r="K36" s="50">
        <f t="shared" si="5"/>
        <v>0</v>
      </c>
      <c r="L36" s="50">
        <f t="shared" si="5"/>
        <v>0</v>
      </c>
      <c r="M36" s="50">
        <f t="shared" si="5"/>
        <v>0</v>
      </c>
      <c r="N36" s="50">
        <f t="shared" si="5"/>
        <v>0</v>
      </c>
    </row>
    <row r="39" spans="2:14" x14ac:dyDescent="0.2">
      <c r="B39" s="12" t="s">
        <v>46</v>
      </c>
      <c r="C39" s="34">
        <v>0.01</v>
      </c>
    </row>
    <row r="42" spans="2:14" ht="15" x14ac:dyDescent="0.2">
      <c r="D42" s="181" t="s">
        <v>98</v>
      </c>
      <c r="E42" s="181"/>
      <c r="F42" s="181"/>
      <c r="G42" s="181"/>
    </row>
    <row r="43" spans="2:14" x14ac:dyDescent="0.2">
      <c r="D43" s="184" t="str">
        <f>B23</f>
        <v>Office Supplies, Magazines, Books</v>
      </c>
      <c r="E43" s="184"/>
      <c r="F43" s="184"/>
      <c r="G43" s="87" t="e">
        <f>N23/N$36</f>
        <v>#DIV/0!</v>
      </c>
    </row>
    <row r="44" spans="2:14" x14ac:dyDescent="0.2">
      <c r="D44" s="184" t="str">
        <f>B24</f>
        <v>Postage/Express Shipping</v>
      </c>
      <c r="E44" s="184"/>
      <c r="F44" s="184"/>
      <c r="G44" s="87" t="e">
        <f>N24/N$36</f>
        <v>#DIV/0!</v>
      </c>
    </row>
    <row r="45" spans="2:14" x14ac:dyDescent="0.2">
      <c r="D45" s="184" t="s">
        <v>73</v>
      </c>
      <c r="E45" s="184"/>
      <c r="F45" s="184"/>
      <c r="G45" s="87" t="e">
        <f>N25/N$36</f>
        <v>#DIV/0!</v>
      </c>
    </row>
    <row r="46" spans="2:14" x14ac:dyDescent="0.2">
      <c r="D46" s="184" t="str">
        <f t="shared" ref="D46:D51" si="6">B26</f>
        <v>Tuition Reimbursement</v>
      </c>
      <c r="E46" s="184"/>
      <c r="F46" s="184"/>
      <c r="G46" s="87" t="e">
        <f t="shared" ref="G46:G48" si="7">N26/N$36</f>
        <v>#DIV/0!</v>
      </c>
    </row>
    <row r="47" spans="2:14" x14ac:dyDescent="0.2">
      <c r="D47" s="184" t="str">
        <f t="shared" si="6"/>
        <v>Consultant Fees</v>
      </c>
      <c r="E47" s="184"/>
      <c r="F47" s="184"/>
      <c r="G47" s="87" t="e">
        <f t="shared" si="7"/>
        <v>#DIV/0!</v>
      </c>
    </row>
    <row r="48" spans="2:14" x14ac:dyDescent="0.2">
      <c r="D48" s="184" t="str">
        <f t="shared" si="6"/>
        <v>Engineering Services</v>
      </c>
      <c r="E48" s="184"/>
      <c r="F48" s="184"/>
      <c r="G48" s="87" t="e">
        <f t="shared" si="7"/>
        <v>#DIV/0!</v>
      </c>
    </row>
    <row r="49" spans="4:7" x14ac:dyDescent="0.2">
      <c r="D49" s="184" t="str">
        <f t="shared" si="6"/>
        <v>Outside Printing &amp; Binding</v>
      </c>
      <c r="E49" s="184"/>
      <c r="F49" s="184"/>
      <c r="G49" s="87" t="e">
        <f>N29/N$36</f>
        <v>#DIV/0!</v>
      </c>
    </row>
    <row r="50" spans="4:7" x14ac:dyDescent="0.2">
      <c r="D50" s="184" t="str">
        <f t="shared" si="6"/>
        <v>Business Continuity/Disaster Recovery</v>
      </c>
      <c r="E50" s="184"/>
      <c r="F50" s="184"/>
      <c r="G50" s="87" t="e">
        <f>N30/N$36</f>
        <v>#DIV/0!</v>
      </c>
    </row>
    <row r="51" spans="4:7" x14ac:dyDescent="0.2">
      <c r="D51" s="184" t="str">
        <f t="shared" si="6"/>
        <v>Off site tape storage</v>
      </c>
      <c r="E51" s="184"/>
      <c r="F51" s="184"/>
      <c r="G51" s="87" t="e">
        <f>N31/N$36</f>
        <v>#DIV/0!</v>
      </c>
    </row>
  </sheetData>
  <mergeCells count="11">
    <mergeCell ref="D50:F50"/>
    <mergeCell ref="D51:F51"/>
    <mergeCell ref="D42:G42"/>
    <mergeCell ref="B1:N1"/>
    <mergeCell ref="D43:F43"/>
    <mergeCell ref="D44:F44"/>
    <mergeCell ref="D45:F45"/>
    <mergeCell ref="D49:F49"/>
    <mergeCell ref="D46:F46"/>
    <mergeCell ref="D47:F47"/>
    <mergeCell ref="D48:F48"/>
  </mergeCells>
  <pageMargins left="0.2" right="0.2" top="0.5" bottom="0.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Clarifications</vt:lpstr>
      <vt:lpstr>Dashboard</vt:lpstr>
      <vt:lpstr>Summary</vt:lpstr>
      <vt:lpstr>Facility-Centric Costs</vt:lpstr>
      <vt:lpstr>Comm - Network</vt:lpstr>
      <vt:lpstr>Software</vt:lpstr>
      <vt:lpstr>IT Infrastructure</vt:lpstr>
      <vt:lpstr>IT Personnel</vt:lpstr>
      <vt:lpstr>Supplies &amp; Services</vt:lpstr>
      <vt:lpstr>Questions  - Update notes</vt:lpstr>
      <vt:lpstr>'Comm - Network'!Print_Area</vt:lpstr>
      <vt:lpstr>Dashboard!Print_Area</vt:lpstr>
      <vt:lpstr>'Facility-Centric Costs'!Print_Area</vt:lpstr>
      <vt:lpstr>'IT Infrastructure'!Print_Area</vt:lpstr>
      <vt:lpstr>'IT Personnel'!Print_Area</vt:lpstr>
      <vt:lpstr>'Supplies &amp; Services'!Print_Area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 Davies | tdavies@bickgroup.com</dc:creator>
  <cp:keywords/>
  <dc:description/>
  <cp:lastModifiedBy>Tad Davies</cp:lastModifiedBy>
  <cp:lastPrinted>2016-08-19T12:50:02Z</cp:lastPrinted>
  <dcterms:created xsi:type="dcterms:W3CDTF">2015-05-14T23:14:16Z</dcterms:created>
  <dcterms:modified xsi:type="dcterms:W3CDTF">2020-12-10T21:35:34Z</dcterms:modified>
  <cp:category/>
</cp:coreProperties>
</file>